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05" windowWidth="15600" windowHeight="9600" tabRatio="761" activeTab="4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30" i="6" l="1"/>
  <c r="E30" i="6"/>
  <c r="D30" i="6"/>
  <c r="D29" i="6"/>
  <c r="E29" i="6"/>
  <c r="F29" i="6"/>
  <c r="D25" i="6"/>
  <c r="E25" i="6"/>
  <c r="F25" i="6"/>
  <c r="F19" i="6"/>
  <c r="E19" i="6"/>
  <c r="D19" i="6"/>
  <c r="D18" i="6"/>
  <c r="E18" i="6"/>
  <c r="F18" i="6"/>
  <c r="D15" i="6"/>
  <c r="E15" i="6"/>
  <c r="F15" i="6"/>
  <c r="D11" i="6"/>
  <c r="E11" i="6"/>
  <c r="F11" i="6"/>
  <c r="C8" i="5"/>
  <c r="C7" i="5"/>
  <c r="C6" i="5"/>
  <c r="N71" i="5"/>
  <c r="M71" i="5"/>
  <c r="L71" i="5"/>
</calcChain>
</file>

<file path=xl/sharedStrings.xml><?xml version="1.0" encoding="utf-8"?>
<sst xmlns="http://schemas.openxmlformats.org/spreadsheetml/2006/main" count="427" uniqueCount="254">
  <si>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</si>
  <si>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</si>
  <si>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</si>
  <si>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</si>
  <si>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</si>
  <si>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</si>
  <si>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</si>
  <si>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</si>
  <si>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</si>
  <si>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</si>
  <si>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</si>
  <si>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</si>
  <si>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</si>
  <si>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</si>
  <si>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</si>
  <si>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</si>
  <si>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</si>
  <si>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</si>
  <si>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</si>
  <si>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</si>
  <si>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</si>
  <si>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</si>
  <si>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</si>
  <si>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</si>
  <si>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</si>
  <si>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</si>
  <si>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</si>
  <si>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</si>
  <si>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</si>
  <si>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</si>
  <si>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</si>
  <si>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</si>
  <si>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</si>
  <si>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</si>
  <si>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</si>
  <si>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</si>
  <si>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</si>
  <si>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</si>
  <si>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</si>
  <si>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</si>
  <si>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</si>
  <si>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</si>
  <si>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</si>
  <si>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</si>
  <si>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</si>
  <si>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</si>
  <si>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</si>
  <si>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</si>
  <si>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</si>
  <si>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</si>
  <si>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</si>
  <si>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</si>
  <si>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</si>
  <si>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</si>
  <si>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</si>
  <si>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</si>
  <si>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</si>
  <si>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</si>
  <si>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</si>
  <si>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</si>
  <si>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</si>
  <si>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</si>
  <si>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</si>
  <si>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</si>
  <si>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</si>
  <si>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</si>
  <si>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</si>
  <si>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</si>
  <si>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</si>
  <si>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</si>
  <si>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</si>
  <si>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</si>
  <si>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</si>
  <si>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</si>
  <si>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</si>
  <si>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</si>
  <si>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</si>
  <si>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</si>
  <si>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</si>
  <si>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</si>
  <si>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</si>
  <si>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</si>
  <si>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</si>
  <si>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</si>
  <si>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</si>
  <si>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</si>
  <si>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</si>
  <si>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</si>
  <si>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</si>
  <si>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</si>
  <si>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</si>
  <si>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</si>
  <si>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</si>
  <si>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</si>
  <si>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</si>
  <si>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</si>
  <si>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</si>
  <si>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</si>
  <si>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</si>
  <si>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</si>
  <si>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</si>
  <si>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</si>
  <si>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</si>
  <si>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</si>
  <si>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</si>
  <si>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</si>
  <si>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</si>
  <si>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</si>
  <si>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</si>
  <si>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</si>
  <si>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</si>
  <si>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</si>
  <si>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</si>
  <si>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</si>
  <si>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</si>
  <si>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</si>
  <si>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</si>
  <si>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</si>
  <si>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</si>
  <si>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</si>
  <si>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</si>
  <si>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</si>
  <si>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</si>
  <si>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</si>
  <si>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</si>
  <si>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</si>
  <si>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</si>
  <si>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</si>
  <si>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</si>
  <si>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</si>
  <si>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</si>
  <si>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</si>
  <si>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</si>
  <si>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</si>
  <si>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</si>
  <si>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</si>
  <si>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</si>
  <si>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</si>
  <si>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</si>
  <si>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</si>
  <si>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</si>
  <si>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</si>
  <si>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</si>
  <si>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</si>
  <si>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</si>
  <si>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</si>
  <si>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</si>
  <si>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</si>
  <si>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</si>
  <si>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</si>
  <si>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</si>
  <si>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</si>
  <si>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</si>
  <si>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</si>
  <si>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</si>
  <si>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</si>
  <si>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</si>
  <si>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</si>
  <si>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</si>
  <si>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</si>
  <si>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</si>
  <si>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</si>
  <si>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</si>
  <si>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</si>
  <si>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</si>
  <si>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</si>
  <si>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</si>
  <si>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</si>
  <si>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</si>
  <si>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</si>
  <si>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</si>
  <si>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</si>
  <si>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</si>
  <si>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</si>
  <si>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</si>
  <si>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</si>
  <si>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</si>
  <si>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</si>
  <si>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</si>
  <si>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</si>
  <si>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</si>
  <si>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</si>
  <si>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</si>
  <si>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</si>
  <si>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</si>
  <si>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</si>
  <si>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</si>
  <si>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</si>
  <si>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</si>
  <si>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</si>
  <si>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</si>
  <si>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</si>
  <si>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</si>
  <si>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</si>
  <si>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</si>
  <si>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</si>
  <si>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</si>
  <si>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</si>
  <si>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</si>
  <si>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</si>
  <si>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</si>
  <si>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</si>
  <si>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</si>
  <si>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</si>
  <si>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</si>
  <si>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</si>
  <si>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</si>
  <si>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</si>
  <si>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</si>
  <si>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</si>
  <si>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</si>
  <si>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</si>
  <si>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</si>
  <si>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</si>
  <si>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AIPM</t>
  </si>
  <si>
    <t>AIRP</t>
  </si>
  <si>
    <t>increasing in capital Company(150 billion)</t>
  </si>
  <si>
    <t>BASH</t>
  </si>
  <si>
    <t>Union Bank Of Iraq</t>
  </si>
  <si>
    <t>BUOI</t>
  </si>
  <si>
    <t>Buy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</si>
  <si>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</si>
  <si>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</si>
  <si>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</si>
  <si>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</si>
  <si>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</si>
  <si>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</si>
  <si>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</si>
  <si>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</si>
  <si>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</si>
  <si>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</si>
  <si>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Sell</t>
  </si>
  <si>
    <t>SBMC</t>
  </si>
  <si>
    <t>Stop trading from ISC</t>
  </si>
  <si>
    <t>Election New Board</t>
  </si>
  <si>
    <t>AISP</t>
  </si>
  <si>
    <t>Total of Hotels sector</t>
  </si>
  <si>
    <t>INCP</t>
  </si>
  <si>
    <t xml:space="preserve">IRAQ STOCK EXCHANGE MONDAY SESSION  21/5/2012 </t>
  </si>
  <si>
    <t>Bulletin News for listed companies in Iraq Stock Exchange for Monday 21/5/2012</t>
  </si>
  <si>
    <t xml:space="preserve"> Non Trading Companies in Iraq Stock Exchange for Monday 21/5/2012</t>
  </si>
  <si>
    <t>SKTA</t>
  </si>
  <si>
    <t>Non Iraqi's  Bulletin Monday 21/5/2012</t>
  </si>
  <si>
    <t>Electronic Trading Session Monday 21/5/2012</t>
  </si>
  <si>
    <t>Insurance Sector</t>
  </si>
  <si>
    <t>Mansour Hotels</t>
  </si>
  <si>
    <t>National Chemical &amp;Plastic Industries</t>
  </si>
  <si>
    <t>Economy Bank for Investment</t>
  </si>
  <si>
    <t>Investment Bank of Iraqi</t>
  </si>
  <si>
    <t>North Bank</t>
  </si>
  <si>
    <t>Iraqi product &amp;marketing Meat</t>
  </si>
  <si>
    <t>Al-Sadeer Hotel</t>
  </si>
  <si>
    <t xml:space="preserve">Gulf Insurance </t>
  </si>
  <si>
    <t xml:space="preserve"> ISX price Index was about (115.41) point  which increase about (0.090%)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</si>
</sst>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6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6"/>
      <color rgb="FF002060"/>
      <name val="Arial"/>
      <family val="2"/>
      <scheme val="minor"/>
    </font>
    <font>
      <sz val="10"/>
      <name val="Arial"/>
      <family val="2"/>
    </font>
    <font>
      <b/>
      <sz val="12"/>
      <color rgb="FF002060"/>
      <name val="Arial"/>
      <family val="2"/>
    </font>
    <font>
      <b/>
      <sz val="12"/>
      <color rgb="FF00B05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06">
    <xf numFmtId="0" fontId="0" fillId="0" borderId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6" applyNumberFormat="0" applyAlignment="0" applyProtection="0"/>
    <xf numFmtId="0" fontId="51" fillId="9" borderId="17" applyNumberFormat="0" applyAlignment="0" applyProtection="0"/>
    <xf numFmtId="0" fontId="52" fillId="9" borderId="16" applyNumberFormat="0" applyAlignment="0" applyProtection="0"/>
    <xf numFmtId="0" fontId="53" fillId="0" borderId="18" applyNumberFormat="0" applyFill="0" applyAlignment="0" applyProtection="0"/>
    <xf numFmtId="0" fontId="54" fillId="10" borderId="19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21" applyNumberFormat="0" applyFill="0" applyAlignment="0" applyProtection="0"/>
    <xf numFmtId="0" fontId="58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58" fillId="35" borderId="0" applyNumberFormat="0" applyBorder="0" applyAlignment="0" applyProtection="0"/>
    <xf numFmtId="0" fontId="34" fillId="0" borderId="0"/>
    <xf numFmtId="0" fontId="34" fillId="11" borderId="20" applyNumberFormat="0" applyFont="0" applyAlignment="0" applyProtection="0"/>
    <xf numFmtId="0" fontId="33" fillId="0" borderId="0"/>
    <xf numFmtId="0" fontId="33" fillId="11" borderId="20" applyNumberFormat="0" applyFont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2" fillId="0" borderId="0"/>
    <xf numFmtId="0" fontId="32" fillId="11" borderId="20" applyNumberFormat="0" applyFont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1" fillId="0" borderId="0"/>
    <xf numFmtId="0" fontId="31" fillId="11" borderId="20" applyNumberFormat="0" applyFont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0" fillId="0" borderId="0"/>
    <xf numFmtId="0" fontId="30" fillId="11" borderId="20" applyNumberFormat="0" applyFont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29" fillId="0" borderId="0"/>
    <xf numFmtId="0" fontId="29" fillId="11" borderId="20" applyNumberFormat="0" applyFont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8" fillId="0" borderId="0"/>
    <xf numFmtId="0" fontId="28" fillId="11" borderId="20" applyNumberFormat="0" applyFont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7" fillId="0" borderId="0"/>
    <xf numFmtId="0" fontId="27" fillId="11" borderId="20" applyNumberFormat="0" applyFont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6" fillId="0" borderId="0"/>
    <xf numFmtId="0" fontId="26" fillId="11" borderId="20" applyNumberFormat="0" applyFont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4" fillId="0" borderId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2" fillId="0" borderId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75">
    <xf numFmtId="0" fontId="0" fillId="0" borderId="0" xfId="0"/>
    <xf numFmtId="0" fontId="36" fillId="0" borderId="9" xfId="0" applyFont="1" applyBorder="1" applyAlignment="1">
      <alignment vertical="center"/>
    </xf>
    <xf numFmtId="166" fontId="36" fillId="0" borderId="10" xfId="0" applyNumberFormat="1" applyFont="1" applyBorder="1" applyAlignment="1">
      <alignment horizontal="center" vertical="center"/>
    </xf>
    <xf numFmtId="9" fontId="36" fillId="0" borderId="2" xfId="0" applyNumberFormat="1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64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vertical="center"/>
    </xf>
    <xf numFmtId="9" fontId="36" fillId="0" borderId="7" xfId="0" applyNumberFormat="1" applyFont="1" applyBorder="1" applyAlignment="1">
      <alignment horizontal="center" vertical="center"/>
    </xf>
    <xf numFmtId="10" fontId="36" fillId="0" borderId="10" xfId="0" applyNumberFormat="1" applyFont="1" applyBorder="1" applyAlignment="1">
      <alignment horizontal="center" vertical="center"/>
    </xf>
    <xf numFmtId="9" fontId="36" fillId="0" borderId="10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165" fontId="36" fillId="0" borderId="9" xfId="0" applyNumberFormat="1" applyFont="1" applyBorder="1" applyAlignment="1">
      <alignment vertical="center"/>
    </xf>
    <xf numFmtId="0" fontId="36" fillId="0" borderId="7" xfId="0" applyFont="1" applyBorder="1" applyAlignment="1">
      <alignment horizontal="left" vertical="center"/>
    </xf>
    <xf numFmtId="165" fontId="36" fillId="0" borderId="7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center"/>
    </xf>
    <xf numFmtId="165" fontId="36" fillId="0" borderId="10" xfId="0" applyNumberFormat="1" applyFont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vertical="center" wrapText="1"/>
    </xf>
    <xf numFmtId="0" fontId="37" fillId="0" borderId="0" xfId="0" applyFont="1" applyBorder="1"/>
    <xf numFmtId="0" fontId="40" fillId="0" borderId="2" xfId="0" applyFont="1" applyBorder="1" applyAlignment="1">
      <alignment vertical="center" wrapText="1"/>
    </xf>
    <xf numFmtId="0" fontId="40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5" fillId="2" borderId="11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vertical="center" wrapText="1"/>
    </xf>
    <xf numFmtId="0" fontId="42" fillId="0" borderId="0" xfId="0" applyFont="1" applyAlignment="1">
      <alignment horizontal="left"/>
    </xf>
    <xf numFmtId="0" fontId="42" fillId="0" borderId="0" xfId="0" applyFont="1"/>
    <xf numFmtId="0" fontId="41" fillId="0" borderId="0" xfId="0" applyFont="1"/>
    <xf numFmtId="2" fontId="0" fillId="0" borderId="0" xfId="0" applyNumberFormat="1"/>
    <xf numFmtId="0" fontId="40" fillId="0" borderId="2" xfId="0" applyFont="1" applyBorder="1" applyAlignment="1">
      <alignment vertical="center"/>
    </xf>
    <xf numFmtId="164" fontId="40" fillId="0" borderId="2" xfId="43" applyNumberFormat="1" applyFont="1" applyBorder="1" applyAlignment="1">
      <alignment horizontal="left" vertical="center"/>
    </xf>
    <xf numFmtId="0" fontId="36" fillId="0" borderId="10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9" fontId="36" fillId="0" borderId="10" xfId="0" applyNumberFormat="1" applyFont="1" applyBorder="1" applyAlignment="1">
      <alignment horizontal="center" vertical="center"/>
    </xf>
    <xf numFmtId="9" fontId="36" fillId="0" borderId="9" xfId="0" applyNumberFormat="1" applyFont="1" applyBorder="1" applyAlignment="1">
      <alignment horizontal="center" vertical="center"/>
    </xf>
    <xf numFmtId="9" fontId="36" fillId="0" borderId="7" xfId="0" applyNumberFormat="1" applyFont="1" applyBorder="1" applyAlignment="1">
      <alignment horizontal="center" vertical="center"/>
    </xf>
    <xf numFmtId="10" fontId="36" fillId="0" borderId="2" xfId="0" applyNumberFormat="1" applyFont="1" applyBorder="1" applyAlignment="1">
      <alignment horizontal="center" vertical="center"/>
    </xf>
    <xf numFmtId="9" fontId="36" fillId="0" borderId="8" xfId="0" applyNumberFormat="1" applyFont="1" applyBorder="1" applyAlignment="1">
      <alignment horizontal="center" vertical="center"/>
    </xf>
    <xf numFmtId="0" fontId="0" fillId="0" borderId="10" xfId="0" applyBorder="1"/>
    <xf numFmtId="165" fontId="36" fillId="0" borderId="10" xfId="0" applyNumberFormat="1" applyFont="1" applyBorder="1" applyAlignment="1">
      <alignment horizontal="center" vertical="center"/>
    </xf>
    <xf numFmtId="165" fontId="36" fillId="0" borderId="9" xfId="0" applyNumberFormat="1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36" fillId="0" borderId="10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9" fontId="36" fillId="0" borderId="9" xfId="0" applyNumberFormat="1" applyFont="1" applyBorder="1" applyAlignment="1">
      <alignment horizontal="center" vertical="center"/>
    </xf>
    <xf numFmtId="9" fontId="36" fillId="0" borderId="7" xfId="0" applyNumberFormat="1" applyFont="1" applyBorder="1" applyAlignment="1">
      <alignment horizontal="center" vertical="center"/>
    </xf>
    <xf numFmtId="0" fontId="11" fillId="0" borderId="0" xfId="351"/>
    <xf numFmtId="3" fontId="42" fillId="0" borderId="0" xfId="0" applyNumberFormat="1" applyFont="1" applyAlignment="1">
      <alignment horizontal="left"/>
    </xf>
    <xf numFmtId="0" fontId="61" fillId="0" borderId="0" xfId="0" applyFont="1"/>
    <xf numFmtId="0" fontId="42" fillId="0" borderId="0" xfId="0" applyFont="1" applyAlignment="1">
      <alignment vertical="center"/>
    </xf>
    <xf numFmtId="0" fontId="42" fillId="0" borderId="2" xfId="0" applyFont="1" applyBorder="1" applyAlignment="1">
      <alignment vertical="center"/>
    </xf>
    <xf numFmtId="164" fontId="42" fillId="0" borderId="2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vertical="center"/>
    </xf>
    <xf numFmtId="164" fontId="41" fillId="0" borderId="2" xfId="43" applyNumberFormat="1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8" fillId="0" borderId="0" xfId="393"/>
    <xf numFmtId="0" fontId="36" fillId="0" borderId="10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36" fillId="0" borderId="10" xfId="0" applyFont="1" applyBorder="1" applyAlignment="1">
      <alignment horizontal="left" vertical="center"/>
    </xf>
    <xf numFmtId="0" fontId="5" fillId="0" borderId="0" xfId="436"/>
    <xf numFmtId="0" fontId="41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Font="1" applyAlignment="1">
      <alignment vertical="center"/>
    </xf>
    <xf numFmtId="0" fontId="0" fillId="0" borderId="0" xfId="0" applyFont="1"/>
    <xf numFmtId="0" fontId="37" fillId="0" borderId="0" xfId="0" applyFont="1" applyBorder="1"/>
    <xf numFmtId="3" fontId="40" fillId="0" borderId="2" xfId="0" applyNumberFormat="1" applyFont="1" applyBorder="1"/>
    <xf numFmtId="0" fontId="40" fillId="0" borderId="2" xfId="0" applyFont="1" applyBorder="1" applyAlignment="1">
      <alignment horizontal="center"/>
    </xf>
    <xf numFmtId="0" fontId="40" fillId="0" borderId="10" xfId="351" applyFont="1" applyBorder="1" applyAlignment="1">
      <alignment vertical="center"/>
    </xf>
    <xf numFmtId="0" fontId="40" fillId="0" borderId="10" xfId="0" applyFont="1" applyBorder="1" applyAlignment="1">
      <alignment horizontal="center" vertical="center" wrapText="1"/>
    </xf>
    <xf numFmtId="3" fontId="40" fillId="0" borderId="10" xfId="351" applyNumberFormat="1" applyFont="1" applyBorder="1" applyAlignment="1">
      <alignment horizontal="center" vertical="center"/>
    </xf>
    <xf numFmtId="3" fontId="63" fillId="0" borderId="2" xfId="0" applyNumberFormat="1" applyFont="1" applyBorder="1" applyAlignment="1">
      <alignment horizontal="center"/>
    </xf>
    <xf numFmtId="3" fontId="63" fillId="0" borderId="2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3" fillId="0" borderId="0" xfId="464"/>
    <xf numFmtId="0" fontId="42" fillId="0" borderId="2" xfId="0" applyFont="1" applyBorder="1" applyAlignment="1">
      <alignment horizontal="center" vertical="center"/>
    </xf>
    <xf numFmtId="0" fontId="2" fillId="0" borderId="0" xfId="478"/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36" fillId="0" borderId="9" xfId="0" applyFont="1" applyBorder="1" applyAlignment="1">
      <alignment horizontal="left" vertical="center"/>
    </xf>
    <xf numFmtId="164" fontId="42" fillId="0" borderId="4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40" fillId="0" borderId="3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3" fontId="42" fillId="0" borderId="0" xfId="0" applyNumberFormat="1" applyFont="1" applyAlignment="1">
      <alignment horizontal="left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0" fillId="0" borderId="5" xfId="0" applyFont="1" applyBorder="1" applyAlignment="1">
      <alignment horizontal="center"/>
    </xf>
    <xf numFmtId="164" fontId="40" fillId="0" borderId="3" xfId="43" applyNumberFormat="1" applyFont="1" applyBorder="1" applyAlignment="1">
      <alignment horizontal="center" vertical="center"/>
    </xf>
    <xf numFmtId="164" fontId="40" fillId="0" borderId="4" xfId="43" applyNumberFormat="1" applyFont="1" applyBorder="1" applyAlignment="1">
      <alignment horizontal="center" vertical="center"/>
    </xf>
    <xf numFmtId="164" fontId="40" fillId="0" borderId="5" xfId="43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left" vertical="center"/>
    </xf>
    <xf numFmtId="0" fontId="40" fillId="0" borderId="3" xfId="478" applyFont="1" applyBorder="1" applyAlignment="1">
      <alignment horizontal="left" vertical="center"/>
    </xf>
    <xf numFmtId="0" fontId="40" fillId="0" borderId="4" xfId="478" applyFont="1" applyBorder="1" applyAlignment="1">
      <alignment horizontal="left" vertical="center"/>
    </xf>
    <xf numFmtId="0" fontId="40" fillId="0" borderId="5" xfId="478" applyFont="1" applyBorder="1" applyAlignment="1">
      <alignment horizontal="left" vertical="center"/>
    </xf>
    <xf numFmtId="0" fontId="40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left" vertical="center"/>
    </xf>
    <xf numFmtId="0" fontId="63" fillId="0" borderId="5" xfId="0" applyFont="1" applyBorder="1" applyAlignment="1">
      <alignment horizontal="left" vertical="center"/>
    </xf>
    <xf numFmtId="0" fontId="37" fillId="0" borderId="0" xfId="0" applyFont="1" applyBorder="1"/>
    <xf numFmtId="0" fontId="35" fillId="0" borderId="3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41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165" fontId="36" fillId="0" borderId="10" xfId="0" applyNumberFormat="1" applyFont="1" applyBorder="1" applyAlignment="1">
      <alignment horizontal="center" vertical="center"/>
    </xf>
    <xf numFmtId="165" fontId="36" fillId="0" borderId="9" xfId="0" applyNumberFormat="1" applyFont="1" applyBorder="1" applyAlignment="1">
      <alignment horizontal="center" vertical="center"/>
    </xf>
    <xf numFmtId="9" fontId="36" fillId="0" borderId="10" xfId="0" applyNumberFormat="1" applyFont="1" applyBorder="1" applyAlignment="1">
      <alignment horizontal="center" vertical="center"/>
    </xf>
    <xf numFmtId="9" fontId="36" fillId="0" borderId="9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 wrapText="1"/>
    </xf>
    <xf numFmtId="0" fontId="36" fillId="0" borderId="10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164" fontId="36" fillId="0" borderId="10" xfId="0" applyNumberFormat="1" applyFont="1" applyBorder="1" applyAlignment="1">
      <alignment horizontal="center" vertical="center"/>
    </xf>
    <xf numFmtId="164" fontId="36" fillId="0" borderId="9" xfId="0" applyNumberFormat="1" applyFont="1" applyBorder="1" applyAlignment="1">
      <alignment horizontal="center" vertical="center"/>
    </xf>
    <xf numFmtId="0" fontId="36" fillId="0" borderId="7" xfId="0" applyFont="1" applyBorder="1" applyAlignment="1">
      <alignment horizontal="left" vertical="center"/>
    </xf>
    <xf numFmtId="164" fontId="36" fillId="0" borderId="7" xfId="0" applyNumberFormat="1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10" fontId="36" fillId="0" borderId="10" xfId="0" applyNumberFormat="1" applyFont="1" applyBorder="1" applyAlignment="1">
      <alignment horizontal="center" vertical="center"/>
    </xf>
    <xf numFmtId="10" fontId="36" fillId="0" borderId="6" xfId="0" applyNumberFormat="1" applyFont="1" applyBorder="1" applyAlignment="1">
      <alignment horizontal="center" vertical="center"/>
    </xf>
    <xf numFmtId="10" fontId="36" fillId="0" borderId="9" xfId="0" applyNumberFormat="1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9" fillId="0" borderId="10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  <xf numFmtId="0" fontId="38" fillId="4" borderId="6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8" xfId="0" applyFont="1" applyFill="1" applyBorder="1" applyAlignment="1">
      <alignment horizontal="center" vertical="center"/>
    </xf>
    <xf numFmtId="10" fontId="36" fillId="0" borderId="7" xfId="0" applyNumberFormat="1" applyFont="1" applyBorder="1" applyAlignment="1">
      <alignment horizontal="center" vertical="center"/>
    </xf>
    <xf numFmtId="9" fontId="36" fillId="0" borderId="7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0" fillId="0" borderId="2" xfId="492" applyFont="1" applyBorder="1" applyAlignment="1">
      <alignment horizontal="center"/>
    </xf>
    <xf numFmtId="3" fontId="40" fillId="0" borderId="2" xfId="492" applyNumberFormat="1" applyFont="1" applyBorder="1"/>
    <xf numFmtId="2" fontId="40" fillId="0" borderId="2" xfId="492" applyNumberFormat="1" applyFont="1" applyBorder="1" applyAlignment="1">
      <alignment horizontal="center"/>
    </xf>
    <xf numFmtId="164" fontId="40" fillId="0" borderId="2" xfId="492" applyNumberFormat="1" applyFont="1" applyBorder="1" applyAlignment="1">
      <alignment horizontal="center"/>
    </xf>
    <xf numFmtId="3" fontId="40" fillId="0" borderId="2" xfId="492" applyNumberFormat="1" applyFont="1" applyBorder="1" applyAlignment="1">
      <alignment horizontal="center" vertical="center"/>
    </xf>
    <xf numFmtId="0" fontId="40" fillId="0" borderId="5" xfId="492" applyFont="1" applyBorder="1" applyAlignment="1">
      <alignment horizontal="left" vertical="center"/>
    </xf>
    <xf numFmtId="0" fontId="1" fillId="0" borderId="0" xfId="492"/>
    <xf numFmtId="0" fontId="40" fillId="0" borderId="3" xfId="492" applyFont="1" applyBorder="1" applyAlignment="1">
      <alignment horizontal="left" vertical="center"/>
    </xf>
    <xf numFmtId="2" fontId="40" fillId="0" borderId="2" xfId="492" applyNumberFormat="1" applyFont="1" applyBorder="1" applyAlignment="1">
      <alignment horizontal="center" vertical="center"/>
    </xf>
    <xf numFmtId="0" fontId="40" fillId="0" borderId="4" xfId="492" applyFont="1" applyBorder="1" applyAlignment="1">
      <alignment horizontal="left" vertical="center"/>
    </xf>
    <xf numFmtId="0" fontId="1" fillId="0" borderId="0" xfId="492"/>
    <xf numFmtId="0" fontId="40" fillId="0" borderId="2" xfId="492" applyFont="1" applyBorder="1" applyAlignment="1">
      <alignment vertical="center"/>
    </xf>
    <xf numFmtId="164" fontId="40" fillId="0" borderId="2" xfId="492" applyNumberFormat="1" applyFont="1" applyBorder="1" applyAlignment="1">
      <alignment horizontal="center" vertical="center"/>
    </xf>
    <xf numFmtId="0" fontId="1" fillId="0" borderId="0" xfId="492"/>
    <xf numFmtId="0" fontId="1" fillId="0" borderId="0" xfId="492"/>
    <xf numFmtId="0" fontId="1" fillId="0" borderId="0" xfId="492"/>
    <xf numFmtId="0" fontId="1" fillId="0" borderId="0" xfId="492"/>
    <xf numFmtId="3" fontId="1" fillId="0" borderId="0" xfId="492" applyNumberFormat="1"/>
    <xf numFmtId="2" fontId="59" fillId="0" borderId="2" xfId="492" applyNumberFormat="1" applyFont="1" applyBorder="1" applyAlignment="1">
      <alignment horizontal="center" vertical="center"/>
    </xf>
    <xf numFmtId="2" fontId="60" fillId="0" borderId="2" xfId="492" applyNumberFormat="1" applyFont="1" applyBorder="1" applyAlignment="1">
      <alignment horizontal="center" vertical="center"/>
    </xf>
    <xf numFmtId="2" fontId="64" fillId="0" borderId="0" xfId="0" applyNumberFormat="1" applyFont="1" applyAlignment="1">
      <alignment horizontal="left"/>
    </xf>
    <xf numFmtId="0" fontId="1" fillId="0" borderId="0" xfId="492"/>
    <xf numFmtId="3" fontId="1" fillId="0" borderId="0" xfId="492" applyNumberFormat="1"/>
    <xf numFmtId="0" fontId="1" fillId="0" borderId="0" xfId="492"/>
  </cellXfs>
  <cellStyles count="506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23" xfId="339"/>
    <cellStyle name="20% - Accent1 24" xfId="353"/>
    <cellStyle name="20% - Accent1 25" xfId="367"/>
    <cellStyle name="20% - Accent1 26" xfId="381"/>
    <cellStyle name="20% - Accent1 27" xfId="395"/>
    <cellStyle name="20% - Accent1 28" xfId="409"/>
    <cellStyle name="20% - Accent1 29" xfId="423"/>
    <cellStyle name="20% - Accent1 3" xfId="59"/>
    <cellStyle name="20% - Accent1 30" xfId="438"/>
    <cellStyle name="20% - Accent1 31" xfId="452"/>
    <cellStyle name="20% - Accent1 32" xfId="466"/>
    <cellStyle name="20% - Accent1 33" xfId="480"/>
    <cellStyle name="20% - Accent1 34" xfId="494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23" xfId="341"/>
    <cellStyle name="20% - Accent2 24" xfId="355"/>
    <cellStyle name="20% - Accent2 25" xfId="369"/>
    <cellStyle name="20% - Accent2 26" xfId="383"/>
    <cellStyle name="20% - Accent2 27" xfId="397"/>
    <cellStyle name="20% - Accent2 28" xfId="411"/>
    <cellStyle name="20% - Accent2 29" xfId="425"/>
    <cellStyle name="20% - Accent2 3" xfId="61"/>
    <cellStyle name="20% - Accent2 30" xfId="440"/>
    <cellStyle name="20% - Accent2 31" xfId="454"/>
    <cellStyle name="20% - Accent2 32" xfId="468"/>
    <cellStyle name="20% - Accent2 33" xfId="482"/>
    <cellStyle name="20% - Accent2 34" xfId="496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23" xfId="343"/>
    <cellStyle name="20% - Accent3 24" xfId="357"/>
    <cellStyle name="20% - Accent3 25" xfId="371"/>
    <cellStyle name="20% - Accent3 26" xfId="385"/>
    <cellStyle name="20% - Accent3 27" xfId="399"/>
    <cellStyle name="20% - Accent3 28" xfId="413"/>
    <cellStyle name="20% - Accent3 29" xfId="427"/>
    <cellStyle name="20% - Accent3 3" xfId="63"/>
    <cellStyle name="20% - Accent3 30" xfId="442"/>
    <cellStyle name="20% - Accent3 31" xfId="456"/>
    <cellStyle name="20% - Accent3 32" xfId="470"/>
    <cellStyle name="20% - Accent3 33" xfId="484"/>
    <cellStyle name="20% - Accent3 34" xfId="498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23" xfId="345"/>
    <cellStyle name="20% - Accent4 24" xfId="359"/>
    <cellStyle name="20% - Accent4 25" xfId="373"/>
    <cellStyle name="20% - Accent4 26" xfId="387"/>
    <cellStyle name="20% - Accent4 27" xfId="401"/>
    <cellStyle name="20% - Accent4 28" xfId="415"/>
    <cellStyle name="20% - Accent4 29" xfId="429"/>
    <cellStyle name="20% - Accent4 3" xfId="65"/>
    <cellStyle name="20% - Accent4 30" xfId="444"/>
    <cellStyle name="20% - Accent4 31" xfId="458"/>
    <cellStyle name="20% - Accent4 32" xfId="472"/>
    <cellStyle name="20% - Accent4 33" xfId="486"/>
    <cellStyle name="20% - Accent4 34" xfId="500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23" xfId="347"/>
    <cellStyle name="20% - Accent5 24" xfId="361"/>
    <cellStyle name="20% - Accent5 25" xfId="375"/>
    <cellStyle name="20% - Accent5 26" xfId="389"/>
    <cellStyle name="20% - Accent5 27" xfId="403"/>
    <cellStyle name="20% - Accent5 28" xfId="417"/>
    <cellStyle name="20% - Accent5 29" xfId="431"/>
    <cellStyle name="20% - Accent5 3" xfId="67"/>
    <cellStyle name="20% - Accent5 30" xfId="446"/>
    <cellStyle name="20% - Accent5 31" xfId="460"/>
    <cellStyle name="20% - Accent5 32" xfId="474"/>
    <cellStyle name="20% - Accent5 33" xfId="488"/>
    <cellStyle name="20% - Accent5 34" xfId="502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23" xfId="349"/>
    <cellStyle name="20% - Accent6 24" xfId="363"/>
    <cellStyle name="20% - Accent6 25" xfId="377"/>
    <cellStyle name="20% - Accent6 26" xfId="391"/>
    <cellStyle name="20% - Accent6 27" xfId="405"/>
    <cellStyle name="20% - Accent6 28" xfId="419"/>
    <cellStyle name="20% - Accent6 29" xfId="433"/>
    <cellStyle name="20% - Accent6 3" xfId="69"/>
    <cellStyle name="20% - Accent6 30" xfId="448"/>
    <cellStyle name="20% - Accent6 31" xfId="462"/>
    <cellStyle name="20% - Accent6 32" xfId="476"/>
    <cellStyle name="20% - Accent6 33" xfId="490"/>
    <cellStyle name="20% - Accent6 34" xfId="504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23" xfId="340"/>
    <cellStyle name="40% - Accent1 24" xfId="354"/>
    <cellStyle name="40% - Accent1 25" xfId="368"/>
    <cellStyle name="40% - Accent1 26" xfId="382"/>
    <cellStyle name="40% - Accent1 27" xfId="396"/>
    <cellStyle name="40% - Accent1 28" xfId="410"/>
    <cellStyle name="40% - Accent1 29" xfId="424"/>
    <cellStyle name="40% - Accent1 3" xfId="60"/>
    <cellStyle name="40% - Accent1 30" xfId="439"/>
    <cellStyle name="40% - Accent1 31" xfId="453"/>
    <cellStyle name="40% - Accent1 32" xfId="467"/>
    <cellStyle name="40% - Accent1 33" xfId="481"/>
    <cellStyle name="40% - Accent1 34" xfId="495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23" xfId="342"/>
    <cellStyle name="40% - Accent2 24" xfId="356"/>
    <cellStyle name="40% - Accent2 25" xfId="370"/>
    <cellStyle name="40% - Accent2 26" xfId="384"/>
    <cellStyle name="40% - Accent2 27" xfId="398"/>
    <cellStyle name="40% - Accent2 28" xfId="412"/>
    <cellStyle name="40% - Accent2 29" xfId="426"/>
    <cellStyle name="40% - Accent2 3" xfId="62"/>
    <cellStyle name="40% - Accent2 30" xfId="441"/>
    <cellStyle name="40% - Accent2 31" xfId="455"/>
    <cellStyle name="40% - Accent2 32" xfId="469"/>
    <cellStyle name="40% - Accent2 33" xfId="483"/>
    <cellStyle name="40% - Accent2 34" xfId="497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23" xfId="344"/>
    <cellStyle name="40% - Accent3 24" xfId="358"/>
    <cellStyle name="40% - Accent3 25" xfId="372"/>
    <cellStyle name="40% - Accent3 26" xfId="386"/>
    <cellStyle name="40% - Accent3 27" xfId="400"/>
    <cellStyle name="40% - Accent3 28" xfId="414"/>
    <cellStyle name="40% - Accent3 29" xfId="428"/>
    <cellStyle name="40% - Accent3 3" xfId="64"/>
    <cellStyle name="40% - Accent3 30" xfId="443"/>
    <cellStyle name="40% - Accent3 31" xfId="457"/>
    <cellStyle name="40% - Accent3 32" xfId="471"/>
    <cellStyle name="40% - Accent3 33" xfId="485"/>
    <cellStyle name="40% - Accent3 34" xfId="499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23" xfId="346"/>
    <cellStyle name="40% - Accent4 24" xfId="360"/>
    <cellStyle name="40% - Accent4 25" xfId="374"/>
    <cellStyle name="40% - Accent4 26" xfId="388"/>
    <cellStyle name="40% - Accent4 27" xfId="402"/>
    <cellStyle name="40% - Accent4 28" xfId="416"/>
    <cellStyle name="40% - Accent4 29" xfId="430"/>
    <cellStyle name="40% - Accent4 3" xfId="66"/>
    <cellStyle name="40% - Accent4 30" xfId="445"/>
    <cellStyle name="40% - Accent4 31" xfId="459"/>
    <cellStyle name="40% - Accent4 32" xfId="473"/>
    <cellStyle name="40% - Accent4 33" xfId="487"/>
    <cellStyle name="40% - Accent4 34" xfId="501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23" xfId="348"/>
    <cellStyle name="40% - Accent5 24" xfId="362"/>
    <cellStyle name="40% - Accent5 25" xfId="376"/>
    <cellStyle name="40% - Accent5 26" xfId="390"/>
    <cellStyle name="40% - Accent5 27" xfId="404"/>
    <cellStyle name="40% - Accent5 28" xfId="418"/>
    <cellStyle name="40% - Accent5 29" xfId="432"/>
    <cellStyle name="40% - Accent5 3" xfId="68"/>
    <cellStyle name="40% - Accent5 30" xfId="447"/>
    <cellStyle name="40% - Accent5 31" xfId="461"/>
    <cellStyle name="40% - Accent5 32" xfId="475"/>
    <cellStyle name="40% - Accent5 33" xfId="489"/>
    <cellStyle name="40% - Accent5 34" xfId="503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23" xfId="350"/>
    <cellStyle name="40% - Accent6 24" xfId="364"/>
    <cellStyle name="40% - Accent6 25" xfId="378"/>
    <cellStyle name="40% - Accent6 26" xfId="392"/>
    <cellStyle name="40% - Accent6 27" xfId="406"/>
    <cellStyle name="40% - Accent6 28" xfId="420"/>
    <cellStyle name="40% - Accent6 29" xfId="434"/>
    <cellStyle name="40% - Accent6 3" xfId="70"/>
    <cellStyle name="40% - Accent6 30" xfId="449"/>
    <cellStyle name="40% - Accent6 31" xfId="463"/>
    <cellStyle name="40% - Accent6 32" xfId="477"/>
    <cellStyle name="40% - Accent6 33" xfId="491"/>
    <cellStyle name="40% - Accent6 34" xfId="505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12" xfId="43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24" xfId="337"/>
    <cellStyle name="Normal 25" xfId="351"/>
    <cellStyle name="Normal 26" xfId="365"/>
    <cellStyle name="Normal 27" xfId="379"/>
    <cellStyle name="Normal 28" xfId="393"/>
    <cellStyle name="Normal 29" xfId="407"/>
    <cellStyle name="Normal 3" xfId="43"/>
    <cellStyle name="Normal 30" xfId="421"/>
    <cellStyle name="Normal 31" xfId="436"/>
    <cellStyle name="Normal 32" xfId="450"/>
    <cellStyle name="Normal 33" xfId="464"/>
    <cellStyle name="Normal 34" xfId="478"/>
    <cellStyle name="Normal 35" xfId="492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24" xfId="338"/>
    <cellStyle name="Note 25" xfId="352"/>
    <cellStyle name="Note 26" xfId="366"/>
    <cellStyle name="Note 27" xfId="380"/>
    <cellStyle name="Note 28" xfId="394"/>
    <cellStyle name="Note 29" xfId="408"/>
    <cellStyle name="Note 3" xfId="44"/>
    <cellStyle name="Note 30" xfId="422"/>
    <cellStyle name="Note 31" xfId="437"/>
    <cellStyle name="Note 32" xfId="451"/>
    <cellStyle name="Note 33" xfId="465"/>
    <cellStyle name="Note 34" xfId="479"/>
    <cellStyle name="Note 35" xfId="493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ISX Price Index for May 2012</a:t>
            </a:r>
            <a:endParaRPr lang="ar-IQ"/>
          </a:p>
        </c:rich>
      </c:tx>
      <c:layout>
        <c:manualLayout>
          <c:xMode val="edge"/>
          <c:yMode val="edge"/>
          <c:x val="0.25416338033122743"/>
          <c:y val="3.5053836092270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6989484802441E-2"/>
          <c:y val="0.1642158203278482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311807899222325E-2"/>
                  <c:y val="7.7810363524918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1573193783142625E-2"/>
                  <c:y val="-7.9503984157668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3280293514736864E-2"/>
                  <c:y val="6.8704795134141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317514911389131E-2"/>
                  <c:y val="-8.1791063542206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2902572662486084E-2"/>
                  <c:y val="7.0906061891964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7571311897736453E-2"/>
                  <c:y val="-8.1082244958901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435329997286704E-2"/>
                  <c:y val="7.18883492856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3771030508752917E-2"/>
                  <c:y val="-8.518930642651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9.7745327971782928E-3"/>
                  <c:y val="6.5040313074638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28082894366994E-2"/>
                  <c:y val="7.248306536533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7829437042128773E-2"/>
                  <c:y val="-5.7335722256274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2608824083488782E-2"/>
                  <c:y val="5.9469721973376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43847265239E-2"/>
                  <c:y val="-5.2918729470193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5.5082491936237689E-2"/>
                  <c:y val="5.2771307778144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9986656217470933E-2"/>
                  <c:y val="-6.0683986357992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4.0404028161925773E-2"/>
                  <c:y val="5.1896207584830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6200067052204224E-3"/>
                  <c:y val="-6.7864271457085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[1]مؤشر!$B$1:$O$1</c:f>
              <c:strCache>
                <c:ptCount val="14"/>
                <c:pt idx="0">
                  <c:v> 2/5</c:v>
                </c:pt>
                <c:pt idx="1">
                  <c:v> 3/5</c:v>
                </c:pt>
                <c:pt idx="2">
                  <c:v> 6/5</c:v>
                </c:pt>
                <c:pt idx="3">
                  <c:v> 7/5</c:v>
                </c:pt>
                <c:pt idx="4">
                  <c:v> 8/5</c:v>
                </c:pt>
                <c:pt idx="5">
                  <c:v> 9/5</c:v>
                </c:pt>
                <c:pt idx="6">
                  <c:v> 10/5</c:v>
                </c:pt>
                <c:pt idx="7">
                  <c:v> 13/5</c:v>
                </c:pt>
                <c:pt idx="8">
                  <c:v> 14/5</c:v>
                </c:pt>
                <c:pt idx="9">
                  <c:v> 15/5</c:v>
                </c:pt>
                <c:pt idx="10">
                  <c:v> 16/5</c:v>
                </c:pt>
                <c:pt idx="11">
                  <c:v> 17/5</c:v>
                </c:pt>
                <c:pt idx="12">
                  <c:v> 20/5</c:v>
                </c:pt>
                <c:pt idx="13">
                  <c:v> 21/5</c:v>
                </c:pt>
              </c:strCache>
            </c:strRef>
          </c:cat>
          <c:val>
            <c:numRef>
              <c:f>[1]مؤشر!$B$2:$O$2</c:f>
              <c:numCache>
                <c:formatCode>General</c:formatCode>
                <c:ptCount val="14"/>
                <c:pt idx="0">
                  <c:v>117.84</c:v>
                </c:pt>
                <c:pt idx="1">
                  <c:v>118.02</c:v>
                </c:pt>
                <c:pt idx="2">
                  <c:v>117.87</c:v>
                </c:pt>
                <c:pt idx="3">
                  <c:v>117.32</c:v>
                </c:pt>
                <c:pt idx="4">
                  <c:v>117.46</c:v>
                </c:pt>
                <c:pt idx="5">
                  <c:v>117.39</c:v>
                </c:pt>
                <c:pt idx="6">
                  <c:v>117.4</c:v>
                </c:pt>
                <c:pt idx="7">
                  <c:v>117.25</c:v>
                </c:pt>
                <c:pt idx="8">
                  <c:v>117.01</c:v>
                </c:pt>
                <c:pt idx="9">
                  <c:v>116.43</c:v>
                </c:pt>
                <c:pt idx="10">
                  <c:v>115.8</c:v>
                </c:pt>
                <c:pt idx="11">
                  <c:v>116.11</c:v>
                </c:pt>
                <c:pt idx="12">
                  <c:v>115.31</c:v>
                </c:pt>
                <c:pt idx="13">
                  <c:v>115.41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416"/>
        <c:axId val="84595456"/>
      </c:lineChart>
      <c:catAx>
        <c:axId val="8402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4595456"/>
        <c:crosses val="autoZero"/>
        <c:auto val="1"/>
        <c:lblAlgn val="ctr"/>
        <c:lblOffset val="100"/>
        <c:noMultiLvlLbl val="0"/>
      </c:catAx>
      <c:valAx>
        <c:axId val="84595456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402841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sz="12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Traded Shares (million share)</a:t>
            </a:r>
            <a:endParaRPr lang="ar-IQ"/>
          </a:p>
        </c:rich>
      </c:tx>
      <c:layout>
        <c:manualLayout>
          <c:xMode val="edge"/>
          <c:yMode val="edge"/>
          <c:x val="0.27650979330840725"/>
          <c:y val="1.75078115235595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4.5771733528234826E-2"/>
                  <c:y val="-6.6842162481169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9217773824136751E-2"/>
                  <c:y val="-8.11564087033499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5764217970506744E-2"/>
                  <c:y val="-7.6705027256208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5074624601382038E-2"/>
                  <c:y val="-7.2591281119445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8592907038824988E-2"/>
                  <c:y val="-7.4328844989050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7050569177970099E-2"/>
                  <c:y val="-8.5619904020873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14/5</c:v>
                </c:pt>
                <c:pt idx="1">
                  <c:v> 15/5</c:v>
                </c:pt>
                <c:pt idx="2">
                  <c:v> 16/5</c:v>
                </c:pt>
                <c:pt idx="3">
                  <c:v> 17/5</c:v>
                </c:pt>
                <c:pt idx="4">
                  <c:v> 20/5</c:v>
                </c:pt>
                <c:pt idx="5">
                  <c:v> 21/5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633447084</c:v>
                </c:pt>
                <c:pt idx="1">
                  <c:v>820069102</c:v>
                </c:pt>
                <c:pt idx="2">
                  <c:v>913977272</c:v>
                </c:pt>
                <c:pt idx="3">
                  <c:v>584601732</c:v>
                </c:pt>
                <c:pt idx="4">
                  <c:v>30657882330</c:v>
                </c:pt>
                <c:pt idx="5">
                  <c:v>2189280328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9856"/>
        <c:axId val="32491392"/>
      </c:lineChart>
      <c:catAx>
        <c:axId val="324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32491392"/>
        <c:crosses val="autoZero"/>
        <c:auto val="1"/>
        <c:lblAlgn val="ctr"/>
        <c:lblOffset val="100"/>
        <c:noMultiLvlLbl val="0"/>
      </c:catAx>
      <c:valAx>
        <c:axId val="32491392"/>
        <c:scaling>
          <c:orientation val="minMax"/>
          <c:max val="350000000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32489856"/>
        <c:crosses val="autoZero"/>
        <c:crossBetween val="between"/>
        <c:majorUnit val="5000000000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Trading Volume(million</a:t>
            </a:r>
            <a:r>
              <a:rPr lang="en-US" baseline="0"/>
              <a:t> ID)</a:t>
            </a:r>
            <a:endParaRPr lang="ar-IQ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4.6790759958259917E-2"/>
                  <c:y val="-6.8776709659758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2757545931758497E-2"/>
                  <c:y val="-8.2461394779640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8225960391314728E-2"/>
                  <c:y val="-8.4289969888733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943226556907659"/>
                  <c:y val="-8.5526303077146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0377296587926505E-2"/>
                  <c:y val="-6.9736727694314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73917280465331E-2"/>
                  <c:y val="-0.1074923916718999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14/5</c:v>
                </c:pt>
                <c:pt idx="1">
                  <c:v> 15/5</c:v>
                </c:pt>
                <c:pt idx="2">
                  <c:v> 16/5</c:v>
                </c:pt>
                <c:pt idx="3">
                  <c:v> 17/5</c:v>
                </c:pt>
                <c:pt idx="4">
                  <c:v> 20/5</c:v>
                </c:pt>
                <c:pt idx="5">
                  <c:v> 21/5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1561319342</c:v>
                </c:pt>
                <c:pt idx="1">
                  <c:v>2180471862</c:v>
                </c:pt>
                <c:pt idx="2">
                  <c:v>1534593758</c:v>
                </c:pt>
                <c:pt idx="3">
                  <c:v>1421696352</c:v>
                </c:pt>
                <c:pt idx="4">
                  <c:v>35546896737</c:v>
                </c:pt>
                <c:pt idx="5">
                  <c:v>2963934903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63712"/>
        <c:axId val="85938560"/>
      </c:lineChart>
      <c:catAx>
        <c:axId val="8536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5938560"/>
        <c:crosses val="autoZero"/>
        <c:auto val="1"/>
        <c:lblAlgn val="ctr"/>
        <c:lblOffset val="100"/>
        <c:noMultiLvlLbl val="0"/>
      </c:catAx>
      <c:valAx>
        <c:axId val="85938560"/>
        <c:scaling>
          <c:orientation val="minMax"/>
          <c:max val="450000000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536371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76200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66675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228847</xdr:colOff>
      <xdr:row>17</xdr:row>
      <xdr:rowOff>120362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9</xdr:col>
      <xdr:colOff>228847</xdr:colOff>
      <xdr:row>33</xdr:row>
      <xdr:rowOff>72736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9</xdr:col>
      <xdr:colOff>247897</xdr:colOff>
      <xdr:row>49</xdr:row>
      <xdr:rowOff>25111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21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2/5</v>
          </cell>
          <cell r="C1" t="str">
            <v xml:space="preserve"> 3/5</v>
          </cell>
          <cell r="D1" t="str">
            <v xml:space="preserve"> 6/5</v>
          </cell>
          <cell r="E1" t="str">
            <v xml:space="preserve"> 7/5</v>
          </cell>
          <cell r="F1" t="str">
            <v xml:space="preserve"> 8/5</v>
          </cell>
          <cell r="G1" t="str">
            <v xml:space="preserve"> 9/5</v>
          </cell>
          <cell r="H1" t="str">
            <v xml:space="preserve"> 10/5</v>
          </cell>
          <cell r="I1" t="str">
            <v xml:space="preserve"> 13/5</v>
          </cell>
          <cell r="J1" t="str">
            <v xml:space="preserve"> 14/5</v>
          </cell>
          <cell r="K1" t="str">
            <v xml:space="preserve"> 15/5</v>
          </cell>
          <cell r="L1" t="str">
            <v xml:space="preserve"> 16/5</v>
          </cell>
          <cell r="M1" t="str">
            <v xml:space="preserve"> 17/5</v>
          </cell>
          <cell r="N1" t="str">
            <v xml:space="preserve"> 20/5</v>
          </cell>
          <cell r="O1" t="str">
            <v xml:space="preserve"> 21/5</v>
          </cell>
        </row>
        <row r="2">
          <cell r="A2">
            <v>2012</v>
          </cell>
          <cell r="B2">
            <v>117.84</v>
          </cell>
          <cell r="C2">
            <v>118.02</v>
          </cell>
          <cell r="D2">
            <v>117.87</v>
          </cell>
          <cell r="E2">
            <v>117.32</v>
          </cell>
          <cell r="F2">
            <v>117.46</v>
          </cell>
          <cell r="G2">
            <v>117.39</v>
          </cell>
          <cell r="H2">
            <v>117.4</v>
          </cell>
          <cell r="I2">
            <v>117.25</v>
          </cell>
          <cell r="J2">
            <v>117.01</v>
          </cell>
          <cell r="K2">
            <v>116.43</v>
          </cell>
          <cell r="L2">
            <v>115.8</v>
          </cell>
          <cell r="M2">
            <v>116.11</v>
          </cell>
          <cell r="N2">
            <v>115.31</v>
          </cell>
          <cell r="O2">
            <v>115.41</v>
          </cell>
        </row>
      </sheetData>
      <sheetData sheetId="1">
        <row r="1">
          <cell r="B1" t="str">
            <v xml:space="preserve"> 14/5</v>
          </cell>
          <cell r="C1" t="str">
            <v xml:space="preserve"> 15/5</v>
          </cell>
          <cell r="D1" t="str">
            <v xml:space="preserve"> 16/5</v>
          </cell>
          <cell r="E1" t="str">
            <v xml:space="preserve"> 17/5</v>
          </cell>
          <cell r="F1" t="str">
            <v xml:space="preserve"> 20/5</v>
          </cell>
          <cell r="G1" t="str">
            <v xml:space="preserve"> 21/5</v>
          </cell>
        </row>
        <row r="2">
          <cell r="A2" t="str">
            <v>عدد الاسهم</v>
          </cell>
          <cell r="B2">
            <v>633447084</v>
          </cell>
          <cell r="C2">
            <v>820069102</v>
          </cell>
          <cell r="D2">
            <v>913977272</v>
          </cell>
          <cell r="E2">
            <v>584601732</v>
          </cell>
          <cell r="F2">
            <v>30657882330</v>
          </cell>
          <cell r="G2">
            <v>2189280328</v>
          </cell>
        </row>
      </sheetData>
      <sheetData sheetId="2">
        <row r="1">
          <cell r="B1" t="str">
            <v xml:space="preserve"> 14/5</v>
          </cell>
          <cell r="C1" t="str">
            <v xml:space="preserve"> 15/5</v>
          </cell>
          <cell r="D1" t="str">
            <v xml:space="preserve"> 16/5</v>
          </cell>
          <cell r="E1" t="str">
            <v xml:space="preserve"> 17/5</v>
          </cell>
          <cell r="F1" t="str">
            <v xml:space="preserve"> 20/5</v>
          </cell>
          <cell r="G1" t="str">
            <v xml:space="preserve"> 21/5</v>
          </cell>
        </row>
        <row r="2">
          <cell r="A2" t="str">
            <v>القيمة المتداولة</v>
          </cell>
          <cell r="B2">
            <v>1561319342</v>
          </cell>
          <cell r="C2">
            <v>2180471862</v>
          </cell>
          <cell r="D2">
            <v>1534593758</v>
          </cell>
          <cell r="E2">
            <v>1421696352</v>
          </cell>
          <cell r="F2">
            <v>35546896737</v>
          </cell>
          <cell r="G2">
            <v>2963934903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"/>
  <sheetViews>
    <sheetView topLeftCell="A4" workbookViewId="0">
      <selection activeCell="D14" sqref="D14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20.25" x14ac:dyDescent="0.3">
      <c r="B1" s="53" t="s">
        <v>0</v>
      </c>
      <c r="C1" s="30"/>
      <c r="D1" s="30"/>
    </row>
    <row r="2" spans="2:14" ht="20.25" customHeight="1" x14ac:dyDescent="0.25">
      <c r="B2" s="54" t="s">
        <v>243</v>
      </c>
      <c r="C2" s="29"/>
      <c r="D2" s="29"/>
    </row>
    <row r="3" spans="2:14" ht="15.75" x14ac:dyDescent="0.25">
      <c r="B3" s="54" t="s">
        <v>1</v>
      </c>
      <c r="C3" s="29"/>
      <c r="D3" s="29"/>
    </row>
    <row r="4" spans="2:14" ht="15.75" x14ac:dyDescent="0.25">
      <c r="B4" s="54" t="s">
        <v>2</v>
      </c>
      <c r="C4" s="171">
        <v>115.41</v>
      </c>
      <c r="D4" s="171"/>
    </row>
    <row r="5" spans="2:14" ht="15.75" x14ac:dyDescent="0.25">
      <c r="B5" s="54" t="s">
        <v>3</v>
      </c>
      <c r="C5" s="171">
        <v>0.09</v>
      </c>
      <c r="D5" s="171"/>
    </row>
    <row r="6" spans="2:14" ht="15.75" x14ac:dyDescent="0.25">
      <c r="B6" s="54" t="s">
        <v>4</v>
      </c>
      <c r="C6" s="90">
        <f>N71</f>
        <v>2963934903</v>
      </c>
      <c r="D6" s="90"/>
    </row>
    <row r="7" spans="2:14" ht="15.75" x14ac:dyDescent="0.25">
      <c r="B7" s="54" t="s">
        <v>5</v>
      </c>
      <c r="C7" s="90">
        <f>M71</f>
        <v>2189280328</v>
      </c>
      <c r="D7" s="90"/>
      <c r="G7" s="31"/>
      <c r="H7" s="31"/>
      <c r="I7" s="31"/>
      <c r="J7" s="31"/>
    </row>
    <row r="8" spans="2:14" ht="15.75" x14ac:dyDescent="0.25">
      <c r="B8" s="54" t="s">
        <v>6</v>
      </c>
      <c r="C8" s="52">
        <f>L71</f>
        <v>683</v>
      </c>
      <c r="D8" s="29"/>
      <c r="G8" s="31"/>
      <c r="H8" s="31"/>
      <c r="J8" s="31"/>
    </row>
    <row r="9" spans="2:14" ht="15.75" x14ac:dyDescent="0.25">
      <c r="B9" s="54" t="s">
        <v>7</v>
      </c>
      <c r="C9" s="28">
        <v>85</v>
      </c>
      <c r="D9" s="29"/>
      <c r="G9" s="31"/>
      <c r="H9" s="31"/>
      <c r="J9" s="31"/>
      <c r="K9" s="31"/>
    </row>
    <row r="10" spans="2:14" ht="15.75" x14ac:dyDescent="0.25">
      <c r="B10" s="54" t="s">
        <v>8</v>
      </c>
      <c r="C10" s="28">
        <v>42</v>
      </c>
      <c r="D10" s="29"/>
    </row>
    <row r="11" spans="2:14" ht="15.75" x14ac:dyDescent="0.25">
      <c r="B11" s="54" t="s">
        <v>9</v>
      </c>
      <c r="C11" s="28">
        <v>15</v>
      </c>
      <c r="D11" s="29"/>
    </row>
    <row r="12" spans="2:14" ht="15.75" x14ac:dyDescent="0.25">
      <c r="B12" s="54" t="s">
        <v>10</v>
      </c>
      <c r="C12" s="28">
        <v>13</v>
      </c>
      <c r="D12" s="29"/>
    </row>
    <row r="13" spans="2:14" ht="15.75" x14ac:dyDescent="0.25">
      <c r="B13" s="54" t="s">
        <v>150</v>
      </c>
      <c r="C13" s="28">
        <v>9</v>
      </c>
      <c r="D13" s="29"/>
    </row>
    <row r="14" spans="2:14" ht="15.75" x14ac:dyDescent="0.25">
      <c r="B14" s="54" t="s">
        <v>95</v>
      </c>
      <c r="C14" s="28">
        <v>6</v>
      </c>
      <c r="D14" s="29"/>
    </row>
    <row r="15" spans="2:14" ht="15.75" x14ac:dyDescent="0.25">
      <c r="B15" s="54" t="s">
        <v>149</v>
      </c>
      <c r="C15" s="28">
        <v>28</v>
      </c>
      <c r="D15" s="29"/>
    </row>
    <row r="16" spans="2:14" ht="45.75" customHeight="1" x14ac:dyDescent="0.2">
      <c r="B16" s="27" t="s">
        <v>61</v>
      </c>
      <c r="C16" s="26" t="s">
        <v>12</v>
      </c>
      <c r="D16" s="26" t="s">
        <v>13</v>
      </c>
      <c r="E16" s="26" t="s">
        <v>14</v>
      </c>
      <c r="F16" s="26" t="s">
        <v>15</v>
      </c>
      <c r="G16" s="26" t="s">
        <v>16</v>
      </c>
      <c r="H16" s="26" t="s">
        <v>17</v>
      </c>
      <c r="I16" s="26" t="s">
        <v>18</v>
      </c>
      <c r="J16" s="26" t="s">
        <v>19</v>
      </c>
      <c r="K16" s="26" t="s">
        <v>20</v>
      </c>
      <c r="L16" s="26" t="s">
        <v>131</v>
      </c>
      <c r="M16" s="26" t="s">
        <v>5</v>
      </c>
      <c r="N16" s="26" t="s">
        <v>22</v>
      </c>
    </row>
    <row r="17" spans="2:15" ht="12" customHeight="1" x14ac:dyDescent="0.2">
      <c r="B17" s="94" t="s">
        <v>23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6"/>
    </row>
    <row r="18" spans="2:15" ht="12" customHeight="1" x14ac:dyDescent="0.2">
      <c r="B18" s="32" t="s">
        <v>125</v>
      </c>
      <c r="C18" s="33" t="s">
        <v>142</v>
      </c>
      <c r="D18" s="154">
        <v>1.23</v>
      </c>
      <c r="E18" s="154">
        <v>1.23</v>
      </c>
      <c r="F18" s="154">
        <v>1.23</v>
      </c>
      <c r="G18" s="154">
        <v>1.23</v>
      </c>
      <c r="H18" s="154">
        <v>1.23</v>
      </c>
      <c r="I18" s="154">
        <v>1.23</v>
      </c>
      <c r="J18" s="154">
        <v>1.23</v>
      </c>
      <c r="K18" s="153">
        <v>0</v>
      </c>
      <c r="L18" s="151">
        <v>9</v>
      </c>
      <c r="M18" s="152">
        <v>22881609</v>
      </c>
      <c r="N18" s="152">
        <v>28144379</v>
      </c>
      <c r="O18" s="157"/>
    </row>
    <row r="19" spans="2:15" ht="12" customHeight="1" x14ac:dyDescent="0.2">
      <c r="B19" s="32" t="s">
        <v>24</v>
      </c>
      <c r="C19" s="33" t="s">
        <v>170</v>
      </c>
      <c r="D19" s="154">
        <v>2.27</v>
      </c>
      <c r="E19" s="154">
        <v>2.27</v>
      </c>
      <c r="F19" s="154">
        <v>2.25</v>
      </c>
      <c r="G19" s="154">
        <v>2.2599999999999998</v>
      </c>
      <c r="H19" s="154">
        <v>2.2799999999999998</v>
      </c>
      <c r="I19" s="154">
        <v>2.25</v>
      </c>
      <c r="J19" s="154">
        <v>2.2799999999999998</v>
      </c>
      <c r="K19" s="153">
        <v>-1.32</v>
      </c>
      <c r="L19" s="151">
        <v>2</v>
      </c>
      <c r="M19" s="152">
        <v>2359489</v>
      </c>
      <c r="N19" s="152">
        <v>5336040</v>
      </c>
      <c r="O19" s="157"/>
    </row>
    <row r="20" spans="2:15" ht="12" customHeight="1" x14ac:dyDescent="0.2">
      <c r="B20" s="32" t="s">
        <v>96</v>
      </c>
      <c r="C20" s="32" t="s">
        <v>204</v>
      </c>
      <c r="D20" s="154">
        <v>1.07</v>
      </c>
      <c r="E20" s="154">
        <v>1.1000000000000001</v>
      </c>
      <c r="F20" s="154">
        <v>1.07</v>
      </c>
      <c r="G20" s="154">
        <v>1.07</v>
      </c>
      <c r="H20" s="154">
        <v>1.05</v>
      </c>
      <c r="I20" s="154">
        <v>1.1000000000000001</v>
      </c>
      <c r="J20" s="154">
        <v>1.05</v>
      </c>
      <c r="K20" s="153">
        <v>4.76</v>
      </c>
      <c r="L20" s="151">
        <v>5</v>
      </c>
      <c r="M20" s="152">
        <v>463000000</v>
      </c>
      <c r="N20" s="152">
        <v>495440000</v>
      </c>
      <c r="O20" s="157"/>
    </row>
    <row r="21" spans="2:15" ht="12" customHeight="1" x14ac:dyDescent="0.2">
      <c r="B21" s="32" t="s">
        <v>127</v>
      </c>
      <c r="C21" s="33" t="s">
        <v>172</v>
      </c>
      <c r="D21" s="154">
        <v>0.92</v>
      </c>
      <c r="E21" s="154">
        <v>0.93</v>
      </c>
      <c r="F21" s="154">
        <v>0.92</v>
      </c>
      <c r="G21" s="154">
        <v>0.92</v>
      </c>
      <c r="H21" s="154">
        <v>0.92</v>
      </c>
      <c r="I21" s="154">
        <v>0.93</v>
      </c>
      <c r="J21" s="154">
        <v>0.92</v>
      </c>
      <c r="K21" s="153">
        <v>1.0900000000000001</v>
      </c>
      <c r="L21" s="151">
        <v>11</v>
      </c>
      <c r="M21" s="152">
        <v>246549346</v>
      </c>
      <c r="N21" s="152">
        <v>226875398</v>
      </c>
      <c r="O21" s="157"/>
    </row>
    <row r="22" spans="2:15" ht="12" customHeight="1" x14ac:dyDescent="0.2">
      <c r="B22" s="32" t="s">
        <v>25</v>
      </c>
      <c r="C22" s="32" t="s">
        <v>159</v>
      </c>
      <c r="D22" s="154">
        <v>0.83</v>
      </c>
      <c r="E22" s="154">
        <v>0.84</v>
      </c>
      <c r="F22" s="154">
        <v>0.83</v>
      </c>
      <c r="G22" s="154">
        <v>0.84</v>
      </c>
      <c r="H22" s="154">
        <v>0.84</v>
      </c>
      <c r="I22" s="154">
        <v>0.84</v>
      </c>
      <c r="J22" s="154">
        <v>0.84</v>
      </c>
      <c r="K22" s="153">
        <v>0</v>
      </c>
      <c r="L22" s="151">
        <v>2</v>
      </c>
      <c r="M22" s="152">
        <v>10000000</v>
      </c>
      <c r="N22" s="152">
        <v>8399000</v>
      </c>
      <c r="O22" s="157"/>
    </row>
    <row r="23" spans="2:15" ht="12" customHeight="1" x14ac:dyDescent="0.2">
      <c r="B23" s="32" t="s">
        <v>160</v>
      </c>
      <c r="C23" s="32" t="s">
        <v>161</v>
      </c>
      <c r="D23" s="154">
        <v>3.07</v>
      </c>
      <c r="E23" s="154">
        <v>3.1</v>
      </c>
      <c r="F23" s="154">
        <v>3.06</v>
      </c>
      <c r="G23" s="154">
        <v>3.06</v>
      </c>
      <c r="H23" s="154">
        <v>3.08</v>
      </c>
      <c r="I23" s="154">
        <v>3.1</v>
      </c>
      <c r="J23" s="154">
        <v>3.06</v>
      </c>
      <c r="K23" s="153">
        <v>1.31</v>
      </c>
      <c r="L23" s="151">
        <v>4</v>
      </c>
      <c r="M23" s="152">
        <v>5512890</v>
      </c>
      <c r="N23" s="152">
        <v>16874443</v>
      </c>
      <c r="O23" s="157"/>
    </row>
    <row r="24" spans="2:15" ht="12" customHeight="1" x14ac:dyDescent="0.2">
      <c r="B24" s="32" t="s">
        <v>98</v>
      </c>
      <c r="C24" s="32" t="s">
        <v>168</v>
      </c>
      <c r="D24" s="154">
        <v>0.83</v>
      </c>
      <c r="E24" s="154">
        <v>0.83</v>
      </c>
      <c r="F24" s="154">
        <v>0.81</v>
      </c>
      <c r="G24" s="154">
        <v>0.81</v>
      </c>
      <c r="H24" s="154">
        <v>0.81</v>
      </c>
      <c r="I24" s="154">
        <v>0.81</v>
      </c>
      <c r="J24" s="154">
        <v>0.81</v>
      </c>
      <c r="K24" s="153">
        <v>0</v>
      </c>
      <c r="L24" s="151">
        <v>14</v>
      </c>
      <c r="M24" s="152">
        <v>36470235</v>
      </c>
      <c r="N24" s="152">
        <v>29700890</v>
      </c>
      <c r="O24" s="157"/>
    </row>
    <row r="25" spans="2:15" ht="12" customHeight="1" x14ac:dyDescent="0.2">
      <c r="B25" s="32" t="s">
        <v>165</v>
      </c>
      <c r="C25" s="33" t="s">
        <v>164</v>
      </c>
      <c r="D25" s="154">
        <v>1.1299999999999999</v>
      </c>
      <c r="E25" s="154">
        <v>1.1299999999999999</v>
      </c>
      <c r="F25" s="154">
        <v>1.1299999999999999</v>
      </c>
      <c r="G25" s="154">
        <v>1.1299999999999999</v>
      </c>
      <c r="H25" s="154">
        <v>1.1299999999999999</v>
      </c>
      <c r="I25" s="154">
        <v>1.1299999999999999</v>
      </c>
      <c r="J25" s="154">
        <v>1.1299999999999999</v>
      </c>
      <c r="K25" s="153">
        <v>0</v>
      </c>
      <c r="L25" s="151">
        <v>2</v>
      </c>
      <c r="M25" s="152">
        <v>303000000</v>
      </c>
      <c r="N25" s="152">
        <v>342390000</v>
      </c>
      <c r="O25" s="157"/>
    </row>
    <row r="26" spans="2:15" ht="12" customHeight="1" x14ac:dyDescent="0.2">
      <c r="B26" s="32" t="s">
        <v>81</v>
      </c>
      <c r="C26" s="33" t="s">
        <v>210</v>
      </c>
      <c r="D26" s="154">
        <v>0.86</v>
      </c>
      <c r="E26" s="154">
        <v>0.87</v>
      </c>
      <c r="F26" s="154">
        <v>0.86</v>
      </c>
      <c r="G26" s="154">
        <v>0.86</v>
      </c>
      <c r="H26" s="154">
        <v>0.86</v>
      </c>
      <c r="I26" s="154">
        <v>0.86</v>
      </c>
      <c r="J26" s="154">
        <v>0.86</v>
      </c>
      <c r="K26" s="153">
        <v>0</v>
      </c>
      <c r="L26" s="151">
        <v>9</v>
      </c>
      <c r="M26" s="152">
        <v>41519176</v>
      </c>
      <c r="N26" s="152">
        <v>35708491</v>
      </c>
      <c r="O26" s="157"/>
    </row>
    <row r="27" spans="2:15" ht="12" customHeight="1" x14ac:dyDescent="0.2">
      <c r="B27" s="32" t="s">
        <v>218</v>
      </c>
      <c r="C27" s="33" t="s">
        <v>219</v>
      </c>
      <c r="D27" s="154">
        <v>0.79</v>
      </c>
      <c r="E27" s="154">
        <v>0.79</v>
      </c>
      <c r="F27" s="154">
        <v>0.79</v>
      </c>
      <c r="G27" s="154">
        <v>0.79</v>
      </c>
      <c r="H27" s="154">
        <v>0.79</v>
      </c>
      <c r="I27" s="154">
        <v>0.79</v>
      </c>
      <c r="J27" s="154">
        <v>0.79</v>
      </c>
      <c r="K27" s="153">
        <v>0</v>
      </c>
      <c r="L27" s="151">
        <v>3</v>
      </c>
      <c r="M27" s="152">
        <v>11300000</v>
      </c>
      <c r="N27" s="152">
        <v>8927000</v>
      </c>
      <c r="O27" s="157"/>
    </row>
    <row r="28" spans="2:15" ht="12" customHeight="1" x14ac:dyDescent="0.2">
      <c r="B28" s="32" t="s">
        <v>182</v>
      </c>
      <c r="C28" s="33" t="s">
        <v>183</v>
      </c>
      <c r="D28" s="154">
        <v>2.0699999999999998</v>
      </c>
      <c r="E28" s="154">
        <v>2.1</v>
      </c>
      <c r="F28" s="154">
        <v>2.06</v>
      </c>
      <c r="G28" s="154">
        <v>2.09</v>
      </c>
      <c r="H28" s="154">
        <v>2.04</v>
      </c>
      <c r="I28" s="154">
        <v>2.08</v>
      </c>
      <c r="J28" s="154">
        <v>2.0699999999999998</v>
      </c>
      <c r="K28" s="153">
        <v>0.48</v>
      </c>
      <c r="L28" s="151">
        <v>50</v>
      </c>
      <c r="M28" s="152">
        <v>150681435</v>
      </c>
      <c r="N28" s="152">
        <v>314910570</v>
      </c>
      <c r="O28" s="157"/>
    </row>
    <row r="29" spans="2:15" ht="12" customHeight="1" x14ac:dyDescent="0.2">
      <c r="B29" s="32" t="s">
        <v>205</v>
      </c>
      <c r="C29" s="32" t="s">
        <v>206</v>
      </c>
      <c r="D29" s="154">
        <v>2.15</v>
      </c>
      <c r="E29" s="154">
        <v>2.16</v>
      </c>
      <c r="F29" s="154">
        <v>2.15</v>
      </c>
      <c r="G29" s="154">
        <v>2.15</v>
      </c>
      <c r="H29" s="154">
        <v>2.2000000000000002</v>
      </c>
      <c r="I29" s="154">
        <v>2.15</v>
      </c>
      <c r="J29" s="154">
        <v>2.2000000000000002</v>
      </c>
      <c r="K29" s="153">
        <v>-2.27</v>
      </c>
      <c r="L29" s="151">
        <v>15</v>
      </c>
      <c r="M29" s="152">
        <v>26800000</v>
      </c>
      <c r="N29" s="152">
        <v>57635000</v>
      </c>
      <c r="O29" s="157"/>
    </row>
    <row r="30" spans="2:15" ht="12" customHeight="1" x14ac:dyDescent="0.2">
      <c r="B30" s="32" t="s">
        <v>179</v>
      </c>
      <c r="C30" s="32" t="s">
        <v>189</v>
      </c>
      <c r="D30" s="154">
        <v>0.94</v>
      </c>
      <c r="E30" s="154">
        <v>0.94</v>
      </c>
      <c r="F30" s="154">
        <v>0.93</v>
      </c>
      <c r="G30" s="154">
        <v>0.93</v>
      </c>
      <c r="H30" s="154">
        <v>0.94</v>
      </c>
      <c r="I30" s="154">
        <v>0.93</v>
      </c>
      <c r="J30" s="154">
        <v>0.94</v>
      </c>
      <c r="K30" s="153">
        <v>-1.06</v>
      </c>
      <c r="L30" s="151">
        <v>10</v>
      </c>
      <c r="M30" s="152">
        <v>140720587</v>
      </c>
      <c r="N30" s="152">
        <v>131127352</v>
      </c>
      <c r="O30" s="157"/>
    </row>
    <row r="31" spans="2:15" ht="12" customHeight="1" x14ac:dyDescent="0.2">
      <c r="B31" s="100" t="s">
        <v>28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51">
        <v>136</v>
      </c>
      <c r="M31" s="152">
        <v>1460794767</v>
      </c>
      <c r="N31" s="152">
        <v>1701468565</v>
      </c>
    </row>
    <row r="32" spans="2:15" ht="12" customHeight="1" x14ac:dyDescent="0.2">
      <c r="B32" s="91" t="s">
        <v>224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3"/>
    </row>
    <row r="33" spans="2:15" ht="12" customHeight="1" x14ac:dyDescent="0.2">
      <c r="B33" s="32" t="s">
        <v>29</v>
      </c>
      <c r="C33" s="33" t="s">
        <v>191</v>
      </c>
      <c r="D33" s="154">
        <v>1.1499999999999999</v>
      </c>
      <c r="E33" s="154">
        <v>1.1499999999999999</v>
      </c>
      <c r="F33" s="154">
        <v>1.1299999999999999</v>
      </c>
      <c r="G33" s="154">
        <v>1.1299999999999999</v>
      </c>
      <c r="H33" s="154">
        <v>1.1499999999999999</v>
      </c>
      <c r="I33" s="154">
        <v>1.1299999999999999</v>
      </c>
      <c r="J33" s="154">
        <v>1.1499999999999999</v>
      </c>
      <c r="K33" s="153">
        <v>-1.74</v>
      </c>
      <c r="L33" s="151">
        <v>3</v>
      </c>
      <c r="M33" s="152">
        <v>1550000</v>
      </c>
      <c r="N33" s="152">
        <v>1752500</v>
      </c>
      <c r="O33" s="161"/>
    </row>
    <row r="34" spans="2:15" ht="12" customHeight="1" x14ac:dyDescent="0.2">
      <c r="B34" s="32" t="s">
        <v>82</v>
      </c>
      <c r="C34" s="33" t="s">
        <v>194</v>
      </c>
      <c r="D34" s="154">
        <v>0.93</v>
      </c>
      <c r="E34" s="154">
        <v>0.94</v>
      </c>
      <c r="F34" s="154">
        <v>0.93</v>
      </c>
      <c r="G34" s="154">
        <v>0.93</v>
      </c>
      <c r="H34" s="154">
        <v>0.93</v>
      </c>
      <c r="I34" s="154">
        <v>0.94</v>
      </c>
      <c r="J34" s="154">
        <v>0.93</v>
      </c>
      <c r="K34" s="153">
        <v>1.08</v>
      </c>
      <c r="L34" s="151">
        <v>2</v>
      </c>
      <c r="M34" s="152">
        <v>100000</v>
      </c>
      <c r="N34" s="152">
        <v>93500</v>
      </c>
      <c r="O34" s="161"/>
    </row>
    <row r="35" spans="2:15" ht="12" customHeight="1" x14ac:dyDescent="0.2">
      <c r="B35" s="32" t="s">
        <v>143</v>
      </c>
      <c r="C35" s="33" t="s">
        <v>144</v>
      </c>
      <c r="D35" s="154">
        <v>0.73</v>
      </c>
      <c r="E35" s="154">
        <v>0.77</v>
      </c>
      <c r="F35" s="154">
        <v>0.73</v>
      </c>
      <c r="G35" s="154">
        <v>0.74</v>
      </c>
      <c r="H35" s="154">
        <v>0.71</v>
      </c>
      <c r="I35" s="154">
        <v>0.77</v>
      </c>
      <c r="J35" s="154">
        <v>0.7</v>
      </c>
      <c r="K35" s="153">
        <v>10</v>
      </c>
      <c r="L35" s="151">
        <v>20</v>
      </c>
      <c r="M35" s="152">
        <v>40451000</v>
      </c>
      <c r="N35" s="152">
        <v>30017230</v>
      </c>
    </row>
    <row r="36" spans="2:15" ht="12" customHeight="1" x14ac:dyDescent="0.2">
      <c r="B36" s="32" t="s">
        <v>225</v>
      </c>
      <c r="C36" s="97"/>
      <c r="D36" s="98"/>
      <c r="E36" s="98"/>
      <c r="F36" s="98"/>
      <c r="G36" s="98"/>
      <c r="H36" s="98"/>
      <c r="I36" s="98"/>
      <c r="J36" s="98"/>
      <c r="K36" s="99"/>
      <c r="L36" s="151">
        <v>25</v>
      </c>
      <c r="M36" s="152">
        <v>42101000</v>
      </c>
      <c r="N36" s="152">
        <v>31863230</v>
      </c>
    </row>
    <row r="37" spans="2:15" ht="12" customHeight="1" x14ac:dyDescent="0.2">
      <c r="B37" s="91" t="s">
        <v>33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3"/>
    </row>
    <row r="38" spans="2:15" ht="12" customHeight="1" x14ac:dyDescent="0.2">
      <c r="B38" s="32" t="s">
        <v>109</v>
      </c>
      <c r="C38" s="32" t="s">
        <v>241</v>
      </c>
      <c r="D38" s="154">
        <v>9.75</v>
      </c>
      <c r="E38" s="154">
        <v>10</v>
      </c>
      <c r="F38" s="154">
        <v>9.75</v>
      </c>
      <c r="G38" s="154">
        <v>9.98</v>
      </c>
      <c r="H38" s="154">
        <v>14.04</v>
      </c>
      <c r="I38" s="154">
        <v>10</v>
      </c>
      <c r="J38" s="154">
        <v>10.45</v>
      </c>
      <c r="K38" s="153">
        <v>-4.3099999999999996</v>
      </c>
      <c r="L38" s="151">
        <v>5</v>
      </c>
      <c r="M38" s="152">
        <v>320000</v>
      </c>
      <c r="N38" s="152">
        <v>3193750</v>
      </c>
    </row>
    <row r="39" spans="2:15" ht="12" customHeight="1" x14ac:dyDescent="0.2">
      <c r="B39" s="32" t="s">
        <v>83</v>
      </c>
      <c r="C39" s="33" t="s">
        <v>152</v>
      </c>
      <c r="D39" s="154">
        <v>24.5</v>
      </c>
      <c r="E39" s="154">
        <v>24.5</v>
      </c>
      <c r="F39" s="154">
        <v>24.5</v>
      </c>
      <c r="G39" s="154">
        <v>24.5</v>
      </c>
      <c r="H39" s="154">
        <v>24.5</v>
      </c>
      <c r="I39" s="154">
        <v>24.5</v>
      </c>
      <c r="J39" s="154">
        <v>24.5</v>
      </c>
      <c r="K39" s="153">
        <v>0</v>
      </c>
      <c r="L39" s="151">
        <v>2</v>
      </c>
      <c r="M39" s="152">
        <v>100000</v>
      </c>
      <c r="N39" s="152">
        <v>2450000</v>
      </c>
    </row>
    <row r="40" spans="2:15" ht="12" customHeight="1" x14ac:dyDescent="0.2">
      <c r="B40" s="32" t="s">
        <v>34</v>
      </c>
      <c r="C40" s="33" t="s">
        <v>140</v>
      </c>
      <c r="D40" s="154">
        <v>2.7</v>
      </c>
      <c r="E40" s="154">
        <v>2.78</v>
      </c>
      <c r="F40" s="154">
        <v>2.7</v>
      </c>
      <c r="G40" s="154">
        <v>2.7</v>
      </c>
      <c r="H40" s="154">
        <v>2.72</v>
      </c>
      <c r="I40" s="154">
        <v>2.71</v>
      </c>
      <c r="J40" s="154">
        <v>2.72</v>
      </c>
      <c r="K40" s="153">
        <v>-0.37</v>
      </c>
      <c r="L40" s="151">
        <v>17</v>
      </c>
      <c r="M40" s="152">
        <v>15009018</v>
      </c>
      <c r="N40" s="152">
        <v>40593972</v>
      </c>
      <c r="O40" s="164"/>
    </row>
    <row r="41" spans="2:15" ht="12" customHeight="1" x14ac:dyDescent="0.2">
      <c r="B41" s="32" t="s">
        <v>35</v>
      </c>
      <c r="C41" s="33" t="s">
        <v>190</v>
      </c>
      <c r="D41" s="154">
        <v>4.6399999999999997</v>
      </c>
      <c r="E41" s="154">
        <v>4.6399999999999997</v>
      </c>
      <c r="F41" s="154">
        <v>4.5999999999999996</v>
      </c>
      <c r="G41" s="154">
        <v>4.63</v>
      </c>
      <c r="H41" s="154">
        <v>4.6500000000000004</v>
      </c>
      <c r="I41" s="154">
        <v>4.6399999999999997</v>
      </c>
      <c r="J41" s="154">
        <v>4.6399999999999997</v>
      </c>
      <c r="K41" s="153">
        <v>0</v>
      </c>
      <c r="L41" s="151">
        <v>25</v>
      </c>
      <c r="M41" s="152">
        <v>7897388</v>
      </c>
      <c r="N41" s="152">
        <v>36544530</v>
      </c>
      <c r="O41" s="164"/>
    </row>
    <row r="42" spans="2:15" ht="12" customHeight="1" x14ac:dyDescent="0.2">
      <c r="B42" s="32" t="s">
        <v>84</v>
      </c>
      <c r="C42" s="33" t="s">
        <v>188</v>
      </c>
      <c r="D42" s="154">
        <v>6.14</v>
      </c>
      <c r="E42" s="154">
        <v>6.25</v>
      </c>
      <c r="F42" s="154">
        <v>6.14</v>
      </c>
      <c r="G42" s="154">
        <v>6.24</v>
      </c>
      <c r="H42" s="154">
        <v>6.22</v>
      </c>
      <c r="I42" s="154">
        <v>6.24</v>
      </c>
      <c r="J42" s="154">
        <v>6.15</v>
      </c>
      <c r="K42" s="153">
        <v>1.46</v>
      </c>
      <c r="L42" s="151">
        <v>8</v>
      </c>
      <c r="M42" s="152">
        <v>7057056</v>
      </c>
      <c r="N42" s="152">
        <v>44055829</v>
      </c>
      <c r="O42" s="164"/>
    </row>
    <row r="43" spans="2:15" ht="12" customHeight="1" x14ac:dyDescent="0.2">
      <c r="B43" s="32" t="s">
        <v>107</v>
      </c>
      <c r="C43" s="33" t="s">
        <v>232</v>
      </c>
      <c r="D43" s="154">
        <v>3.44</v>
      </c>
      <c r="E43" s="154">
        <v>3.44</v>
      </c>
      <c r="F43" s="154">
        <v>3.44</v>
      </c>
      <c r="G43" s="154">
        <v>3.44</v>
      </c>
      <c r="H43" s="154">
        <v>3.01</v>
      </c>
      <c r="I43" s="154">
        <v>3.44</v>
      </c>
      <c r="J43" s="154">
        <v>3.44</v>
      </c>
      <c r="K43" s="153">
        <v>0</v>
      </c>
      <c r="L43" s="151">
        <v>1</v>
      </c>
      <c r="M43" s="152">
        <v>165448</v>
      </c>
      <c r="N43" s="152">
        <v>569141</v>
      </c>
      <c r="O43" s="164"/>
    </row>
    <row r="44" spans="2:15" ht="12" customHeight="1" x14ac:dyDescent="0.2">
      <c r="B44" s="87" t="s">
        <v>36</v>
      </c>
      <c r="C44" s="88"/>
      <c r="D44" s="88"/>
      <c r="E44" s="88"/>
      <c r="F44" s="88"/>
      <c r="G44" s="88"/>
      <c r="H44" s="88"/>
      <c r="I44" s="88"/>
      <c r="J44" s="88"/>
      <c r="K44" s="89"/>
      <c r="L44" s="151">
        <v>58</v>
      </c>
      <c r="M44" s="152">
        <v>30548910</v>
      </c>
      <c r="N44" s="152">
        <v>127407222</v>
      </c>
    </row>
    <row r="45" spans="2:15" ht="12" customHeight="1" x14ac:dyDescent="0.2">
      <c r="B45" s="91" t="s">
        <v>37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3"/>
      <c r="O45" s="81"/>
    </row>
    <row r="46" spans="2:15" ht="12" customHeight="1" x14ac:dyDescent="0.2">
      <c r="B46" s="32" t="s">
        <v>226</v>
      </c>
      <c r="C46" s="33" t="s">
        <v>227</v>
      </c>
      <c r="D46" s="154">
        <v>1.9</v>
      </c>
      <c r="E46" s="154">
        <v>1.91</v>
      </c>
      <c r="F46" s="154">
        <v>1.9</v>
      </c>
      <c r="G46" s="154">
        <v>1.91</v>
      </c>
      <c r="H46" s="154">
        <v>1.94</v>
      </c>
      <c r="I46" s="154">
        <v>1.91</v>
      </c>
      <c r="J46" s="154">
        <v>1.93</v>
      </c>
      <c r="K46" s="153">
        <v>-1.04</v>
      </c>
      <c r="L46" s="151">
        <v>5</v>
      </c>
      <c r="M46" s="152">
        <v>1135000</v>
      </c>
      <c r="N46" s="152">
        <v>2166500</v>
      </c>
      <c r="O46" s="165"/>
    </row>
    <row r="47" spans="2:15" ht="12" customHeight="1" x14ac:dyDescent="0.2">
      <c r="B47" s="32" t="s">
        <v>86</v>
      </c>
      <c r="C47" s="33" t="s">
        <v>148</v>
      </c>
      <c r="D47" s="154">
        <v>1.18</v>
      </c>
      <c r="E47" s="154">
        <v>1.18</v>
      </c>
      <c r="F47" s="154">
        <v>1.17</v>
      </c>
      <c r="G47" s="154">
        <v>1.18</v>
      </c>
      <c r="H47" s="154">
        <v>1.1599999999999999</v>
      </c>
      <c r="I47" s="154">
        <v>1.18</v>
      </c>
      <c r="J47" s="154">
        <v>1.1599999999999999</v>
      </c>
      <c r="K47" s="153">
        <v>1.72</v>
      </c>
      <c r="L47" s="151">
        <v>16</v>
      </c>
      <c r="M47" s="152">
        <v>16678089</v>
      </c>
      <c r="N47" s="152">
        <v>19679526</v>
      </c>
      <c r="O47" s="165"/>
    </row>
    <row r="48" spans="2:15" ht="12" customHeight="1" x14ac:dyDescent="0.2">
      <c r="B48" s="32" t="s">
        <v>42</v>
      </c>
      <c r="C48" s="33" t="s">
        <v>223</v>
      </c>
      <c r="D48" s="154">
        <v>0.8</v>
      </c>
      <c r="E48" s="154">
        <v>0.81</v>
      </c>
      <c r="F48" s="154">
        <v>0.79</v>
      </c>
      <c r="G48" s="154">
        <v>0.8</v>
      </c>
      <c r="H48" s="154">
        <v>0.79</v>
      </c>
      <c r="I48" s="154">
        <v>0.79</v>
      </c>
      <c r="J48" s="154">
        <v>0.79</v>
      </c>
      <c r="K48" s="153">
        <v>0</v>
      </c>
      <c r="L48" s="151">
        <v>18</v>
      </c>
      <c r="M48" s="152">
        <v>19117092</v>
      </c>
      <c r="N48" s="152">
        <v>15323639</v>
      </c>
      <c r="O48" s="165"/>
    </row>
    <row r="49" spans="2:15" ht="12" customHeight="1" x14ac:dyDescent="0.2">
      <c r="B49" s="32" t="s">
        <v>44</v>
      </c>
      <c r="C49" s="32" t="s">
        <v>237</v>
      </c>
      <c r="D49" s="154">
        <v>1.3</v>
      </c>
      <c r="E49" s="154">
        <v>1.37</v>
      </c>
      <c r="F49" s="154">
        <v>1.27</v>
      </c>
      <c r="G49" s="154">
        <v>1.34</v>
      </c>
      <c r="H49" s="154">
        <v>1.37</v>
      </c>
      <c r="I49" s="154">
        <v>1.33</v>
      </c>
      <c r="J49" s="154">
        <v>1.3</v>
      </c>
      <c r="K49" s="153">
        <v>2.31</v>
      </c>
      <c r="L49" s="151">
        <v>173</v>
      </c>
      <c r="M49" s="152">
        <v>422880145</v>
      </c>
      <c r="N49" s="152">
        <v>566269713</v>
      </c>
      <c r="O49" s="165"/>
    </row>
    <row r="50" spans="2:15" ht="12" customHeight="1" x14ac:dyDescent="0.2">
      <c r="B50" s="32" t="s">
        <v>111</v>
      </c>
      <c r="C50" s="32" t="s">
        <v>154</v>
      </c>
      <c r="D50" s="154">
        <v>1.55</v>
      </c>
      <c r="E50" s="154">
        <v>1.69</v>
      </c>
      <c r="F50" s="154">
        <v>1.5</v>
      </c>
      <c r="G50" s="154">
        <v>1.58</v>
      </c>
      <c r="H50" s="154">
        <v>1.68</v>
      </c>
      <c r="I50" s="154">
        <v>1.64</v>
      </c>
      <c r="J50" s="154">
        <v>1.64</v>
      </c>
      <c r="K50" s="153">
        <v>0</v>
      </c>
      <c r="L50" s="151">
        <v>147</v>
      </c>
      <c r="M50" s="152">
        <v>118819529</v>
      </c>
      <c r="N50" s="152">
        <v>187245587</v>
      </c>
      <c r="O50" s="165"/>
    </row>
    <row r="51" spans="2:15" ht="12" customHeight="1" x14ac:dyDescent="0.2">
      <c r="B51" s="32" t="s">
        <v>87</v>
      </c>
      <c r="C51" s="33" t="s">
        <v>222</v>
      </c>
      <c r="D51" s="154">
        <v>2.09</v>
      </c>
      <c r="E51" s="154">
        <v>2.13</v>
      </c>
      <c r="F51" s="154">
        <v>2.09</v>
      </c>
      <c r="G51" s="154">
        <v>2.11</v>
      </c>
      <c r="H51" s="154">
        <v>2.0699999999999998</v>
      </c>
      <c r="I51" s="154">
        <v>2.13</v>
      </c>
      <c r="J51" s="154">
        <v>2.1</v>
      </c>
      <c r="K51" s="153">
        <v>1.43</v>
      </c>
      <c r="L51" s="151">
        <v>6</v>
      </c>
      <c r="M51" s="152">
        <v>3098386</v>
      </c>
      <c r="N51" s="152">
        <v>6540423</v>
      </c>
      <c r="O51" s="165"/>
    </row>
    <row r="52" spans="2:15" ht="12" customHeight="1" x14ac:dyDescent="0.2">
      <c r="B52" s="32" t="s">
        <v>47</v>
      </c>
      <c r="C52" s="33" t="s">
        <v>212</v>
      </c>
      <c r="D52" s="154">
        <v>2.8</v>
      </c>
      <c r="E52" s="154">
        <v>2.85</v>
      </c>
      <c r="F52" s="154">
        <v>2.75</v>
      </c>
      <c r="G52" s="154">
        <v>2.82</v>
      </c>
      <c r="H52" s="154">
        <v>2.81</v>
      </c>
      <c r="I52" s="154">
        <v>2.85</v>
      </c>
      <c r="J52" s="154">
        <v>2.8</v>
      </c>
      <c r="K52" s="153">
        <v>1.79</v>
      </c>
      <c r="L52" s="151">
        <v>8</v>
      </c>
      <c r="M52" s="152">
        <v>2210000</v>
      </c>
      <c r="N52" s="152">
        <v>6233800</v>
      </c>
    </row>
    <row r="53" spans="2:15" ht="12" customHeight="1" x14ac:dyDescent="0.2">
      <c r="B53" s="32" t="s">
        <v>48</v>
      </c>
      <c r="C53" s="33" t="s">
        <v>200</v>
      </c>
      <c r="D53" s="154">
        <v>1.8</v>
      </c>
      <c r="E53" s="154">
        <v>1.98</v>
      </c>
      <c r="F53" s="154">
        <v>1.8</v>
      </c>
      <c r="G53" s="154">
        <v>1.94</v>
      </c>
      <c r="H53" s="154">
        <v>1.85</v>
      </c>
      <c r="I53" s="154">
        <v>1.96</v>
      </c>
      <c r="J53" s="154">
        <v>1.86</v>
      </c>
      <c r="K53" s="153">
        <v>5.38</v>
      </c>
      <c r="L53" s="151">
        <v>7</v>
      </c>
      <c r="M53" s="152">
        <v>34000000</v>
      </c>
      <c r="N53" s="152">
        <v>66119000</v>
      </c>
    </row>
    <row r="54" spans="2:15" ht="12" customHeight="1" x14ac:dyDescent="0.2">
      <c r="B54" s="32" t="s">
        <v>90</v>
      </c>
      <c r="C54" s="33" t="s">
        <v>187</v>
      </c>
      <c r="D54" s="154">
        <v>1.02</v>
      </c>
      <c r="E54" s="154">
        <v>1.02</v>
      </c>
      <c r="F54" s="154">
        <v>1</v>
      </c>
      <c r="G54" s="154">
        <v>1.01</v>
      </c>
      <c r="H54" s="154">
        <v>1</v>
      </c>
      <c r="I54" s="154">
        <v>1</v>
      </c>
      <c r="J54" s="154">
        <v>1</v>
      </c>
      <c r="K54" s="153">
        <v>0</v>
      </c>
      <c r="L54" s="151">
        <v>5</v>
      </c>
      <c r="M54" s="152">
        <v>7986890</v>
      </c>
      <c r="N54" s="152">
        <v>8046628</v>
      </c>
    </row>
    <row r="55" spans="2:15" ht="12" customHeight="1" x14ac:dyDescent="0.2">
      <c r="B55" s="32" t="s">
        <v>207</v>
      </c>
      <c r="C55" s="33" t="s">
        <v>208</v>
      </c>
      <c r="D55" s="154">
        <v>0.65</v>
      </c>
      <c r="E55" s="154">
        <v>0.65</v>
      </c>
      <c r="F55" s="154">
        <v>0.65</v>
      </c>
      <c r="G55" s="154">
        <v>0.65</v>
      </c>
      <c r="H55" s="154">
        <v>0.65</v>
      </c>
      <c r="I55" s="154">
        <v>0.65</v>
      </c>
      <c r="J55" s="154">
        <v>0.65</v>
      </c>
      <c r="K55" s="153">
        <v>0</v>
      </c>
      <c r="L55" s="151">
        <v>1</v>
      </c>
      <c r="M55" s="152">
        <v>762623</v>
      </c>
      <c r="N55" s="152">
        <v>495705</v>
      </c>
    </row>
    <row r="56" spans="2:15" ht="12" customHeight="1" x14ac:dyDescent="0.2">
      <c r="B56" s="87" t="s">
        <v>49</v>
      </c>
      <c r="C56" s="88"/>
      <c r="D56" s="88"/>
      <c r="E56" s="88"/>
      <c r="F56" s="88"/>
      <c r="G56" s="88"/>
      <c r="H56" s="88"/>
      <c r="I56" s="88"/>
      <c r="J56" s="88"/>
      <c r="K56" s="89"/>
      <c r="L56" s="151">
        <v>386</v>
      </c>
      <c r="M56" s="152">
        <v>626687754</v>
      </c>
      <c r="N56" s="152">
        <v>878120520</v>
      </c>
    </row>
    <row r="57" spans="2:15" ht="12" customHeight="1" x14ac:dyDescent="0.2">
      <c r="B57" s="91" t="s">
        <v>50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3"/>
    </row>
    <row r="58" spans="2:15" ht="12" customHeight="1" x14ac:dyDescent="0.2">
      <c r="B58" s="32" t="s">
        <v>116</v>
      </c>
      <c r="C58" s="33" t="s">
        <v>230</v>
      </c>
      <c r="D58" s="154">
        <v>22</v>
      </c>
      <c r="E58" s="154">
        <v>22.05</v>
      </c>
      <c r="F58" s="154">
        <v>22</v>
      </c>
      <c r="G58" s="154">
        <v>22.02</v>
      </c>
      <c r="H58" s="154">
        <v>22</v>
      </c>
      <c r="I58" s="154">
        <v>22.05</v>
      </c>
      <c r="J58" s="154">
        <v>22</v>
      </c>
      <c r="K58" s="153">
        <v>0.23</v>
      </c>
      <c r="L58" s="151">
        <v>9</v>
      </c>
      <c r="M58" s="152">
        <v>850000</v>
      </c>
      <c r="N58" s="152">
        <v>18717500</v>
      </c>
      <c r="O58" s="166"/>
    </row>
    <row r="59" spans="2:15" ht="12" customHeight="1" x14ac:dyDescent="0.2">
      <c r="B59" s="32" t="s">
        <v>53</v>
      </c>
      <c r="C59" s="33" t="s">
        <v>167</v>
      </c>
      <c r="D59" s="154">
        <v>28.5</v>
      </c>
      <c r="E59" s="154">
        <v>28.5</v>
      </c>
      <c r="F59" s="154">
        <v>28.5</v>
      </c>
      <c r="G59" s="154">
        <v>28.5</v>
      </c>
      <c r="H59" s="154">
        <v>28</v>
      </c>
      <c r="I59" s="154">
        <v>28.5</v>
      </c>
      <c r="J59" s="154">
        <v>28</v>
      </c>
      <c r="K59" s="153">
        <v>1.79</v>
      </c>
      <c r="L59" s="151">
        <v>4</v>
      </c>
      <c r="M59" s="152">
        <v>300000</v>
      </c>
      <c r="N59" s="152">
        <v>8550000</v>
      </c>
      <c r="O59" s="166"/>
    </row>
    <row r="60" spans="2:15" ht="12" customHeight="1" x14ac:dyDescent="0.2">
      <c r="B60" s="32" t="s">
        <v>54</v>
      </c>
      <c r="C60" s="33" t="s">
        <v>229</v>
      </c>
      <c r="D60" s="154">
        <v>8.8000000000000007</v>
      </c>
      <c r="E60" s="154">
        <v>8.8000000000000007</v>
      </c>
      <c r="F60" s="154">
        <v>8.6999999999999993</v>
      </c>
      <c r="G60" s="154">
        <v>8.73</v>
      </c>
      <c r="H60" s="154">
        <v>8.9</v>
      </c>
      <c r="I60" s="154">
        <v>8.6999999999999993</v>
      </c>
      <c r="J60" s="154">
        <v>8.9</v>
      </c>
      <c r="K60" s="153">
        <v>-2.25</v>
      </c>
      <c r="L60" s="151">
        <v>2</v>
      </c>
      <c r="M60" s="152">
        <v>250000</v>
      </c>
      <c r="N60" s="152">
        <v>2183000</v>
      </c>
      <c r="O60" s="166"/>
    </row>
    <row r="61" spans="2:15" ht="12" customHeight="1" x14ac:dyDescent="0.2">
      <c r="B61" s="32" t="s">
        <v>55</v>
      </c>
      <c r="C61" s="33" t="s">
        <v>184</v>
      </c>
      <c r="D61" s="154">
        <v>17.75</v>
      </c>
      <c r="E61" s="154">
        <v>17.75</v>
      </c>
      <c r="F61" s="154">
        <v>17.75</v>
      </c>
      <c r="G61" s="154">
        <v>17.75</v>
      </c>
      <c r="H61" s="154">
        <v>17.87</v>
      </c>
      <c r="I61" s="154">
        <v>17.75</v>
      </c>
      <c r="J61" s="154">
        <v>17.8</v>
      </c>
      <c r="K61" s="153">
        <v>-0.28000000000000003</v>
      </c>
      <c r="L61" s="151">
        <v>3</v>
      </c>
      <c r="M61" s="152">
        <v>275000</v>
      </c>
      <c r="N61" s="152">
        <v>4881250</v>
      </c>
      <c r="O61" s="166"/>
    </row>
    <row r="62" spans="2:15" ht="12" customHeight="1" x14ac:dyDescent="0.2">
      <c r="B62" s="32" t="s">
        <v>196</v>
      </c>
      <c r="C62" s="32" t="s">
        <v>197</v>
      </c>
      <c r="D62" s="154">
        <v>28.99</v>
      </c>
      <c r="E62" s="154">
        <v>28.99</v>
      </c>
      <c r="F62" s="154">
        <v>28.99</v>
      </c>
      <c r="G62" s="154">
        <v>28.99</v>
      </c>
      <c r="H62" s="154">
        <v>28.57</v>
      </c>
      <c r="I62" s="154">
        <v>28.99</v>
      </c>
      <c r="J62" s="154">
        <v>29</v>
      </c>
      <c r="K62" s="153">
        <v>-0.03</v>
      </c>
      <c r="L62" s="151">
        <v>1</v>
      </c>
      <c r="M62" s="152">
        <v>5000</v>
      </c>
      <c r="N62" s="152">
        <v>144950</v>
      </c>
      <c r="O62" s="166"/>
    </row>
    <row r="63" spans="2:15" ht="12" customHeight="1" x14ac:dyDescent="0.2">
      <c r="B63" s="32" t="s">
        <v>56</v>
      </c>
      <c r="C63" s="33" t="s">
        <v>195</v>
      </c>
      <c r="D63" s="154">
        <v>3.8</v>
      </c>
      <c r="E63" s="154">
        <v>3.8</v>
      </c>
      <c r="F63" s="154">
        <v>3.8</v>
      </c>
      <c r="G63" s="154">
        <v>3.8</v>
      </c>
      <c r="H63" s="154">
        <v>3.79</v>
      </c>
      <c r="I63" s="154">
        <v>3.8</v>
      </c>
      <c r="J63" s="154">
        <v>3.8</v>
      </c>
      <c r="K63" s="153">
        <v>0</v>
      </c>
      <c r="L63" s="151">
        <v>1</v>
      </c>
      <c r="M63" s="152">
        <v>300000</v>
      </c>
      <c r="N63" s="152">
        <v>1140000</v>
      </c>
      <c r="O63" s="166"/>
    </row>
    <row r="64" spans="2:15" ht="12" customHeight="1" x14ac:dyDescent="0.2">
      <c r="B64" s="32" t="s">
        <v>176</v>
      </c>
      <c r="C64" s="33" t="s">
        <v>177</v>
      </c>
      <c r="D64" s="154">
        <v>26.8</v>
      </c>
      <c r="E64" s="154">
        <v>27</v>
      </c>
      <c r="F64" s="154">
        <v>26.8</v>
      </c>
      <c r="G64" s="154">
        <v>26.9</v>
      </c>
      <c r="H64" s="154">
        <v>26</v>
      </c>
      <c r="I64" s="154">
        <v>27</v>
      </c>
      <c r="J64" s="154">
        <v>26</v>
      </c>
      <c r="K64" s="153">
        <v>3.85</v>
      </c>
      <c r="L64" s="151">
        <v>5</v>
      </c>
      <c r="M64" s="152">
        <v>255000</v>
      </c>
      <c r="N64" s="152">
        <v>6860000</v>
      </c>
      <c r="O64" s="166"/>
    </row>
    <row r="65" spans="2:15" ht="12" customHeight="1" x14ac:dyDescent="0.2">
      <c r="B65" s="32" t="s">
        <v>118</v>
      </c>
      <c r="C65" s="32" t="s">
        <v>175</v>
      </c>
      <c r="D65" s="154">
        <v>22.25</v>
      </c>
      <c r="E65" s="154">
        <v>22.25</v>
      </c>
      <c r="F65" s="154">
        <v>22</v>
      </c>
      <c r="G65" s="154">
        <v>22.11</v>
      </c>
      <c r="H65" s="154">
        <v>22.75</v>
      </c>
      <c r="I65" s="154">
        <v>22</v>
      </c>
      <c r="J65" s="154">
        <v>22.5</v>
      </c>
      <c r="K65" s="153">
        <v>-2.2200000000000002</v>
      </c>
      <c r="L65" s="151">
        <v>5</v>
      </c>
      <c r="M65" s="152">
        <v>80556</v>
      </c>
      <c r="N65" s="152">
        <v>1780982</v>
      </c>
      <c r="O65" s="166"/>
    </row>
    <row r="66" spans="2:15" ht="12" customHeight="1" x14ac:dyDescent="0.2">
      <c r="B66" s="87" t="s">
        <v>57</v>
      </c>
      <c r="C66" s="88"/>
      <c r="D66" s="88"/>
      <c r="E66" s="88"/>
      <c r="F66" s="88"/>
      <c r="G66" s="88"/>
      <c r="H66" s="88"/>
      <c r="I66" s="88"/>
      <c r="J66" s="88"/>
      <c r="K66" s="89"/>
      <c r="L66" s="151">
        <v>30</v>
      </c>
      <c r="M66" s="152">
        <v>2315556</v>
      </c>
      <c r="N66" s="152">
        <v>44257682</v>
      </c>
      <c r="O66" s="166"/>
    </row>
    <row r="67" spans="2:15" ht="12" customHeight="1" x14ac:dyDescent="0.2">
      <c r="B67" s="91" t="s">
        <v>119</v>
      </c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3"/>
    </row>
    <row r="68" spans="2:15" ht="12" customHeight="1" x14ac:dyDescent="0.2">
      <c r="B68" s="32" t="s">
        <v>120</v>
      </c>
      <c r="C68" s="32" t="s">
        <v>235</v>
      </c>
      <c r="D68" s="154">
        <v>3.2</v>
      </c>
      <c r="E68" s="154">
        <v>3.29</v>
      </c>
      <c r="F68" s="154">
        <v>3.15</v>
      </c>
      <c r="G68" s="154">
        <v>3.19</v>
      </c>
      <c r="H68" s="154">
        <v>3.34</v>
      </c>
      <c r="I68" s="154">
        <v>3.19</v>
      </c>
      <c r="J68" s="154">
        <v>3.25</v>
      </c>
      <c r="K68" s="153">
        <v>-1.85</v>
      </c>
      <c r="L68" s="151">
        <v>32</v>
      </c>
      <c r="M68" s="152">
        <v>9300793</v>
      </c>
      <c r="N68" s="152">
        <v>29693614</v>
      </c>
    </row>
    <row r="69" spans="2:15" ht="12" customHeight="1" x14ac:dyDescent="0.2">
      <c r="B69" s="32" t="s">
        <v>126</v>
      </c>
      <c r="C69" s="33" t="s">
        <v>214</v>
      </c>
      <c r="D69" s="154">
        <v>8.94</v>
      </c>
      <c r="E69" s="154">
        <v>8.94</v>
      </c>
      <c r="F69" s="154">
        <v>8.61</v>
      </c>
      <c r="G69" s="154">
        <v>8.6199999999999992</v>
      </c>
      <c r="H69" s="154">
        <v>8.9</v>
      </c>
      <c r="I69" s="154">
        <v>8.6999999999999993</v>
      </c>
      <c r="J69" s="154">
        <v>8.9</v>
      </c>
      <c r="K69" s="153">
        <v>-2.25</v>
      </c>
      <c r="L69" s="151">
        <v>16</v>
      </c>
      <c r="M69" s="152">
        <v>17531548</v>
      </c>
      <c r="N69" s="152">
        <v>151124070</v>
      </c>
    </row>
    <row r="70" spans="2:15" ht="12" customHeight="1" x14ac:dyDescent="0.2">
      <c r="B70" s="87" t="s">
        <v>133</v>
      </c>
      <c r="C70" s="88"/>
      <c r="D70" s="88"/>
      <c r="E70" s="88"/>
      <c r="F70" s="88"/>
      <c r="G70" s="88"/>
      <c r="H70" s="88"/>
      <c r="I70" s="88"/>
      <c r="J70" s="88"/>
      <c r="K70" s="89"/>
      <c r="L70" s="151">
        <v>48</v>
      </c>
      <c r="M70" s="152">
        <v>26832341</v>
      </c>
      <c r="N70" s="152">
        <v>180817684</v>
      </c>
    </row>
    <row r="71" spans="2:15" ht="13.5" customHeight="1" x14ac:dyDescent="0.2">
      <c r="B71" s="87" t="s">
        <v>58</v>
      </c>
      <c r="C71" s="88"/>
      <c r="D71" s="88"/>
      <c r="E71" s="88"/>
      <c r="F71" s="88"/>
      <c r="G71" s="88"/>
      <c r="H71" s="88"/>
      <c r="I71" s="88"/>
      <c r="J71" s="88"/>
      <c r="K71" s="89"/>
      <c r="L71" s="72">
        <f>L31+L36+L44+L56+L66+L70</f>
        <v>683</v>
      </c>
      <c r="M71" s="71">
        <f>M31+M36+M44+M56+M66+M70</f>
        <v>2189280328</v>
      </c>
      <c r="N71" s="71">
        <f>N31+N36+N44+N56+N66+N70</f>
        <v>2963934903</v>
      </c>
      <c r="O71" s="79"/>
    </row>
    <row r="72" spans="2:15" ht="17.25" customHeight="1" x14ac:dyDescent="0.2">
      <c r="B72" s="45" t="s">
        <v>253</v>
      </c>
      <c r="C72" s="45"/>
      <c r="D72" s="45"/>
      <c r="E72" s="45"/>
      <c r="F72" s="25"/>
      <c r="G72" s="25"/>
      <c r="H72" s="25"/>
      <c r="I72" s="25"/>
      <c r="J72" s="25"/>
      <c r="K72" s="25"/>
      <c r="L72" s="167"/>
      <c r="M72" s="168"/>
      <c r="N72" s="168"/>
      <c r="O72" s="65"/>
    </row>
    <row r="73" spans="2:15" ht="17.25" customHeight="1" x14ac:dyDescent="0.2">
      <c r="B73" s="107" t="s">
        <v>59</v>
      </c>
      <c r="C73" s="107"/>
      <c r="D73" s="107"/>
      <c r="E73" s="107"/>
      <c r="F73" s="25"/>
      <c r="G73" s="25"/>
      <c r="H73" s="25"/>
      <c r="I73" s="109" t="s">
        <v>60</v>
      </c>
      <c r="J73" s="109"/>
      <c r="K73" s="109"/>
      <c r="L73" s="109"/>
      <c r="M73" s="109"/>
      <c r="N73" s="109"/>
      <c r="O73" s="86"/>
    </row>
    <row r="74" spans="2:15" ht="27.75" customHeight="1" x14ac:dyDescent="0.2">
      <c r="B74" s="73" t="s">
        <v>61</v>
      </c>
      <c r="C74" s="74" t="s">
        <v>18</v>
      </c>
      <c r="D74" s="74" t="s">
        <v>62</v>
      </c>
      <c r="E74" s="75" t="s">
        <v>5</v>
      </c>
      <c r="F74" s="25"/>
      <c r="G74" s="25"/>
      <c r="H74" s="25"/>
      <c r="I74" s="110" t="s">
        <v>61</v>
      </c>
      <c r="J74" s="111"/>
      <c r="K74" s="112"/>
      <c r="L74" s="74" t="s">
        <v>18</v>
      </c>
      <c r="M74" s="74" t="s">
        <v>62</v>
      </c>
      <c r="N74" s="74" t="s">
        <v>5</v>
      </c>
      <c r="O74" s="25"/>
    </row>
    <row r="75" spans="2:15" ht="15" customHeight="1" x14ac:dyDescent="0.2">
      <c r="B75" s="162" t="s">
        <v>252</v>
      </c>
      <c r="C75" s="163">
        <v>0.77</v>
      </c>
      <c r="D75" s="169">
        <v>10</v>
      </c>
      <c r="E75" s="155">
        <v>40451000</v>
      </c>
      <c r="F75" s="25"/>
      <c r="G75" s="25"/>
      <c r="H75" s="25"/>
      <c r="I75" s="162" t="s">
        <v>205</v>
      </c>
      <c r="J75" s="163"/>
      <c r="K75" s="159"/>
      <c r="L75" s="163">
        <v>2.15</v>
      </c>
      <c r="M75" s="170">
        <v>-2.27</v>
      </c>
      <c r="N75" s="155">
        <v>26800000</v>
      </c>
      <c r="O75" s="25"/>
    </row>
    <row r="76" spans="2:15" ht="15" customHeight="1" x14ac:dyDescent="0.2">
      <c r="B76" s="162" t="s">
        <v>48</v>
      </c>
      <c r="C76" s="163">
        <v>1.96</v>
      </c>
      <c r="D76" s="169">
        <v>5.38</v>
      </c>
      <c r="E76" s="155">
        <v>34000000</v>
      </c>
      <c r="F76" s="25"/>
      <c r="G76" s="25"/>
      <c r="H76" s="25"/>
      <c r="I76" s="158" t="s">
        <v>54</v>
      </c>
      <c r="J76" s="160"/>
      <c r="K76" s="156"/>
      <c r="L76" s="163">
        <v>8.6999999999999993</v>
      </c>
      <c r="M76" s="170">
        <v>-2.25</v>
      </c>
      <c r="N76" s="155">
        <v>250000</v>
      </c>
      <c r="O76" s="25"/>
    </row>
    <row r="77" spans="2:15" ht="15" customHeight="1" x14ac:dyDescent="0.2">
      <c r="B77" s="162" t="s">
        <v>96</v>
      </c>
      <c r="C77" s="163">
        <v>1.1000000000000001</v>
      </c>
      <c r="D77" s="169">
        <v>4.76</v>
      </c>
      <c r="E77" s="155">
        <v>463000000</v>
      </c>
      <c r="F77" s="25"/>
      <c r="G77" s="25"/>
      <c r="H77" s="25"/>
      <c r="I77" s="162" t="s">
        <v>250</v>
      </c>
      <c r="J77" s="163"/>
      <c r="K77" s="159"/>
      <c r="L77" s="163">
        <v>8.6999999999999993</v>
      </c>
      <c r="M77" s="170">
        <v>-2.25</v>
      </c>
      <c r="N77" s="155">
        <v>17531548</v>
      </c>
      <c r="O77" s="25"/>
    </row>
    <row r="78" spans="2:15" ht="15" customHeight="1" x14ac:dyDescent="0.2">
      <c r="B78" s="162" t="s">
        <v>245</v>
      </c>
      <c r="C78" s="163">
        <v>27</v>
      </c>
      <c r="D78" s="169">
        <v>3.85</v>
      </c>
      <c r="E78" s="155">
        <v>255000</v>
      </c>
      <c r="F78" s="25"/>
      <c r="G78" s="25"/>
      <c r="H78" s="25"/>
      <c r="I78" s="158" t="s">
        <v>251</v>
      </c>
      <c r="J78" s="160"/>
      <c r="K78" s="156"/>
      <c r="L78" s="163">
        <v>22</v>
      </c>
      <c r="M78" s="170">
        <v>-2.2200000000000002</v>
      </c>
      <c r="N78" s="155">
        <v>80556</v>
      </c>
      <c r="O78" s="25"/>
    </row>
    <row r="79" spans="2:15" ht="15" customHeight="1" x14ac:dyDescent="0.2">
      <c r="B79" s="162" t="s">
        <v>246</v>
      </c>
      <c r="C79" s="163">
        <v>1.33</v>
      </c>
      <c r="D79" s="169">
        <v>2.31</v>
      </c>
      <c r="E79" s="155">
        <v>422880145</v>
      </c>
      <c r="F79" s="25"/>
      <c r="G79" s="25"/>
      <c r="H79" s="25"/>
      <c r="I79" s="162" t="s">
        <v>120</v>
      </c>
      <c r="J79" s="163"/>
      <c r="K79" s="159"/>
      <c r="L79" s="163">
        <v>3.19</v>
      </c>
      <c r="M79" s="170">
        <v>-1.85</v>
      </c>
      <c r="N79" s="155">
        <v>9300793</v>
      </c>
      <c r="O79" s="25"/>
    </row>
    <row r="80" spans="2:15" ht="15" customHeight="1" x14ac:dyDescent="0.2">
      <c r="B80" s="108" t="s">
        <v>5</v>
      </c>
      <c r="C80" s="108"/>
      <c r="D80" s="108"/>
      <c r="E80" s="108"/>
      <c r="F80" s="25"/>
      <c r="G80" s="25"/>
      <c r="H80" s="25"/>
      <c r="I80" s="107" t="s">
        <v>63</v>
      </c>
      <c r="J80" s="107"/>
      <c r="K80" s="107"/>
      <c r="L80" s="107"/>
      <c r="M80" s="107"/>
      <c r="N80" s="107"/>
      <c r="O80" s="25"/>
    </row>
    <row r="81" spans="2:15" ht="27" customHeight="1" x14ac:dyDescent="0.2">
      <c r="B81" s="23" t="s">
        <v>61</v>
      </c>
      <c r="C81" s="24" t="s">
        <v>18</v>
      </c>
      <c r="D81" s="24" t="s">
        <v>64</v>
      </c>
      <c r="E81" s="24" t="s">
        <v>5</v>
      </c>
      <c r="F81" s="25"/>
      <c r="G81" s="25"/>
      <c r="H81" s="25"/>
      <c r="I81" s="104" t="s">
        <v>61</v>
      </c>
      <c r="J81" s="105"/>
      <c r="K81" s="106"/>
      <c r="L81" s="24" t="s">
        <v>18</v>
      </c>
      <c r="M81" s="24" t="s">
        <v>62</v>
      </c>
      <c r="N81" s="24" t="s">
        <v>22</v>
      </c>
      <c r="O81" s="25"/>
    </row>
    <row r="82" spans="2:15" ht="15" customHeight="1" x14ac:dyDescent="0.2">
      <c r="B82" s="162" t="s">
        <v>96</v>
      </c>
      <c r="C82" s="163">
        <v>1.1000000000000001</v>
      </c>
      <c r="D82" s="159">
        <v>4.76</v>
      </c>
      <c r="E82" s="155">
        <v>463000000</v>
      </c>
      <c r="F82" s="25"/>
      <c r="G82" s="25"/>
      <c r="H82" s="25"/>
      <c r="I82" s="101" t="s">
        <v>44</v>
      </c>
      <c r="J82" s="102"/>
      <c r="K82" s="103"/>
      <c r="L82" s="163">
        <v>1.33</v>
      </c>
      <c r="M82" s="159">
        <v>2.31</v>
      </c>
      <c r="N82" s="155">
        <v>566269713</v>
      </c>
      <c r="O82" s="25"/>
    </row>
    <row r="83" spans="2:15" ht="15" customHeight="1" x14ac:dyDescent="0.2">
      <c r="B83" s="162" t="s">
        <v>246</v>
      </c>
      <c r="C83" s="163">
        <v>1.33</v>
      </c>
      <c r="D83" s="159">
        <v>2.31</v>
      </c>
      <c r="E83" s="155">
        <v>422880145</v>
      </c>
      <c r="F83" s="25"/>
      <c r="G83" s="25"/>
      <c r="H83" s="25"/>
      <c r="I83" s="101" t="s">
        <v>96</v>
      </c>
      <c r="J83" s="102"/>
      <c r="K83" s="103"/>
      <c r="L83" s="163">
        <v>1.1000000000000001</v>
      </c>
      <c r="M83" s="159">
        <v>4.76</v>
      </c>
      <c r="N83" s="155">
        <v>495440000</v>
      </c>
      <c r="O83" s="25"/>
    </row>
    <row r="84" spans="2:15" ht="15" customHeight="1" x14ac:dyDescent="0.2">
      <c r="B84" s="162" t="s">
        <v>247</v>
      </c>
      <c r="C84" s="163">
        <v>1.1299999999999999</v>
      </c>
      <c r="D84" s="159">
        <v>0</v>
      </c>
      <c r="E84" s="155">
        <v>303000000</v>
      </c>
      <c r="F84" s="25"/>
      <c r="G84" s="25"/>
      <c r="H84" s="25"/>
      <c r="I84" s="101" t="s">
        <v>165</v>
      </c>
      <c r="J84" s="102"/>
      <c r="K84" s="103"/>
      <c r="L84" s="163">
        <v>1.1299999999999999</v>
      </c>
      <c r="M84" s="159">
        <v>0</v>
      </c>
      <c r="N84" s="155">
        <v>342390000</v>
      </c>
      <c r="O84" s="25"/>
    </row>
    <row r="85" spans="2:15" ht="15" customHeight="1" x14ac:dyDescent="0.2">
      <c r="B85" s="162" t="s">
        <v>248</v>
      </c>
      <c r="C85" s="163">
        <v>0.93</v>
      </c>
      <c r="D85" s="159">
        <v>1.0900000000000001</v>
      </c>
      <c r="E85" s="155">
        <v>246549346</v>
      </c>
      <c r="F85" s="25"/>
      <c r="G85" s="25"/>
      <c r="H85" s="25"/>
      <c r="I85" s="101" t="s">
        <v>182</v>
      </c>
      <c r="J85" s="102"/>
      <c r="K85" s="103"/>
      <c r="L85" s="163">
        <v>2.08</v>
      </c>
      <c r="M85" s="159">
        <v>0.48</v>
      </c>
      <c r="N85" s="155">
        <v>314910570</v>
      </c>
      <c r="O85" s="25"/>
    </row>
    <row r="86" spans="2:15" ht="15" customHeight="1" x14ac:dyDescent="0.2">
      <c r="B86" s="162" t="s">
        <v>249</v>
      </c>
      <c r="C86" s="163">
        <v>2.08</v>
      </c>
      <c r="D86" s="159">
        <v>0.48</v>
      </c>
      <c r="E86" s="155">
        <v>150681435</v>
      </c>
      <c r="F86" s="25"/>
      <c r="G86" s="25"/>
      <c r="H86" s="25"/>
      <c r="I86" s="101" t="s">
        <v>127</v>
      </c>
      <c r="J86" s="102"/>
      <c r="K86" s="103"/>
      <c r="L86" s="163">
        <v>0.93</v>
      </c>
      <c r="M86" s="159">
        <v>1.0900000000000001</v>
      </c>
      <c r="N86" s="155">
        <v>226875398</v>
      </c>
      <c r="O86" s="25"/>
    </row>
    <row r="87" spans="2:15" ht="13.5" customHeigh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spans="2:15" ht="13.5" customHeight="1" x14ac:dyDescent="0.2">
      <c r="I88" s="174"/>
      <c r="J88" s="172"/>
      <c r="K88" s="172"/>
      <c r="L88" s="173"/>
    </row>
    <row r="89" spans="2:15" ht="13.5" customHeight="1" x14ac:dyDescent="0.2">
      <c r="E89" s="67"/>
      <c r="I89" s="174"/>
      <c r="J89" s="172"/>
      <c r="K89" s="172"/>
      <c r="L89" s="173"/>
      <c r="M89" s="51"/>
    </row>
    <row r="90" spans="2:15" ht="15" customHeight="1" x14ac:dyDescent="0.2">
      <c r="E90" s="67"/>
      <c r="I90" s="174"/>
      <c r="J90" s="172"/>
      <c r="K90" s="172"/>
      <c r="L90" s="173"/>
      <c r="M90" s="51"/>
    </row>
    <row r="91" spans="2:15" ht="15" customHeight="1" x14ac:dyDescent="0.2">
      <c r="E91" s="67"/>
      <c r="I91" s="174"/>
      <c r="J91" s="172"/>
      <c r="K91" s="172"/>
      <c r="L91" s="173"/>
      <c r="M91" s="51"/>
    </row>
    <row r="92" spans="2:15" ht="12.75" customHeight="1" x14ac:dyDescent="0.2">
      <c r="E92" s="67"/>
      <c r="I92" s="174"/>
      <c r="J92" s="172"/>
      <c r="K92" s="172"/>
      <c r="L92" s="173"/>
      <c r="M92" s="51"/>
    </row>
    <row r="93" spans="2:15" ht="15" customHeight="1" x14ac:dyDescent="0.2">
      <c r="E93" s="67"/>
      <c r="L93" s="67"/>
      <c r="M93" s="51"/>
    </row>
    <row r="94" spans="2:15" ht="15" customHeight="1" x14ac:dyDescent="0.2">
      <c r="I94" s="61"/>
    </row>
    <row r="95" spans="2:15" ht="15" customHeight="1" x14ac:dyDescent="0.2"/>
    <row r="96" spans="2:15" ht="15.75" customHeight="1" x14ac:dyDescent="0.2"/>
    <row r="97" ht="13.5" customHeight="1" x14ac:dyDescent="0.2"/>
    <row r="98" ht="15.75" customHeight="1" x14ac:dyDescent="0.2"/>
    <row r="99" ht="18" customHeight="1" x14ac:dyDescent="0.2"/>
    <row r="100" ht="19.5" customHeight="1" x14ac:dyDescent="0.2"/>
  </sheetData>
  <mergeCells count="30">
    <mergeCell ref="I78:K78"/>
    <mergeCell ref="I85:K85"/>
    <mergeCell ref="I86:K86"/>
    <mergeCell ref="B45:N45"/>
    <mergeCell ref="I81:K81"/>
    <mergeCell ref="I80:N80"/>
    <mergeCell ref="B73:E73"/>
    <mergeCell ref="B80:E80"/>
    <mergeCell ref="I73:N73"/>
    <mergeCell ref="I74:K74"/>
    <mergeCell ref="B57:N57"/>
    <mergeCell ref="B67:N67"/>
    <mergeCell ref="I83:K83"/>
    <mergeCell ref="I84:K84"/>
    <mergeCell ref="I76:K76"/>
    <mergeCell ref="I82:K82"/>
    <mergeCell ref="C4:D4"/>
    <mergeCell ref="C6:D6"/>
    <mergeCell ref="C7:D7"/>
    <mergeCell ref="B37:N37"/>
    <mergeCell ref="B17:N17"/>
    <mergeCell ref="B32:N32"/>
    <mergeCell ref="C36:K36"/>
    <mergeCell ref="C5:D5"/>
    <mergeCell ref="B31:K31"/>
    <mergeCell ref="B44:K44"/>
    <mergeCell ref="B56:K56"/>
    <mergeCell ref="B66:K66"/>
    <mergeCell ref="B71:K71"/>
    <mergeCell ref="B70:K70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3"/>
  <sheetViews>
    <sheetView topLeftCell="A10" workbookViewId="0">
      <selection activeCell="F31" sqref="F31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15" t="s">
        <v>65</v>
      </c>
      <c r="C2" s="115"/>
      <c r="D2" s="115"/>
      <c r="E2" s="115"/>
      <c r="F2" s="22"/>
    </row>
    <row r="3" spans="2:6" ht="18" customHeight="1" x14ac:dyDescent="0.25">
      <c r="B3" s="115" t="s">
        <v>242</v>
      </c>
      <c r="C3" s="115"/>
      <c r="D3" s="115"/>
      <c r="E3" s="115"/>
      <c r="F3" s="115"/>
    </row>
    <row r="4" spans="2:6" ht="18" customHeight="1" x14ac:dyDescent="0.25">
      <c r="B4" s="70"/>
      <c r="C4" s="70"/>
      <c r="D4" s="70"/>
      <c r="E4" s="70"/>
      <c r="F4" s="70"/>
    </row>
    <row r="5" spans="2:6" ht="18" customHeight="1" x14ac:dyDescent="0.25">
      <c r="B5" s="70"/>
      <c r="C5" s="70"/>
      <c r="D5" s="70"/>
      <c r="E5" s="70"/>
      <c r="F5" s="70"/>
    </row>
    <row r="6" spans="2:6" ht="18" customHeight="1" x14ac:dyDescent="0.25">
      <c r="B6" s="70"/>
      <c r="C6" s="70"/>
      <c r="D6" s="70"/>
      <c r="E6" s="70"/>
      <c r="F6" s="70"/>
    </row>
    <row r="7" spans="2:6" ht="18" customHeight="1" x14ac:dyDescent="0.2">
      <c r="D7" s="60" t="s">
        <v>220</v>
      </c>
    </row>
    <row r="8" spans="2:6" ht="41.25" customHeight="1" x14ac:dyDescent="0.2">
      <c r="B8" s="21" t="s">
        <v>11</v>
      </c>
      <c r="C8" s="20" t="s">
        <v>12</v>
      </c>
      <c r="D8" s="19" t="s">
        <v>21</v>
      </c>
      <c r="E8" s="20" t="s">
        <v>66</v>
      </c>
      <c r="F8" s="20" t="s">
        <v>67</v>
      </c>
    </row>
    <row r="9" spans="2:6" ht="18" customHeight="1" x14ac:dyDescent="0.2">
      <c r="B9" s="118" t="s">
        <v>68</v>
      </c>
      <c r="C9" s="118"/>
      <c r="D9" s="118"/>
      <c r="E9" s="118"/>
      <c r="F9" s="118"/>
    </row>
    <row r="10" spans="2:6" ht="18" customHeight="1" x14ac:dyDescent="0.2">
      <c r="B10" s="58" t="s">
        <v>160</v>
      </c>
      <c r="C10" s="58" t="s">
        <v>161</v>
      </c>
      <c r="D10" s="77">
        <v>1</v>
      </c>
      <c r="E10" s="77">
        <v>5000000</v>
      </c>
      <c r="F10" s="77">
        <v>15300000</v>
      </c>
    </row>
    <row r="11" spans="2:6" ht="18" customHeight="1" x14ac:dyDescent="0.25">
      <c r="B11" s="119" t="s">
        <v>28</v>
      </c>
      <c r="C11" s="119"/>
      <c r="D11" s="76">
        <f>SUM(D10)</f>
        <v>1</v>
      </c>
      <c r="E11" s="76">
        <f>SUM(E10)</f>
        <v>5000000</v>
      </c>
      <c r="F11" s="76">
        <f>SUM(F10)</f>
        <v>15300000</v>
      </c>
    </row>
    <row r="12" spans="2:6" ht="18" customHeight="1" x14ac:dyDescent="0.2">
      <c r="B12" s="118" t="s">
        <v>33</v>
      </c>
      <c r="C12" s="118"/>
      <c r="D12" s="118"/>
      <c r="E12" s="118"/>
      <c r="F12" s="118"/>
    </row>
    <row r="13" spans="2:6" ht="18" customHeight="1" x14ac:dyDescent="0.2">
      <c r="B13" s="58" t="s">
        <v>107</v>
      </c>
      <c r="C13" s="59" t="s">
        <v>232</v>
      </c>
      <c r="D13" s="77">
        <v>1</v>
      </c>
      <c r="E13" s="77">
        <v>165448</v>
      </c>
      <c r="F13" s="77">
        <v>569141.12</v>
      </c>
    </row>
    <row r="14" spans="2:6" ht="18" customHeight="1" x14ac:dyDescent="0.2">
      <c r="B14" s="58" t="s">
        <v>34</v>
      </c>
      <c r="C14" s="59" t="s">
        <v>140</v>
      </c>
      <c r="D14" s="77">
        <v>4</v>
      </c>
      <c r="E14" s="77">
        <v>5000000</v>
      </c>
      <c r="F14" s="77">
        <v>13500000</v>
      </c>
    </row>
    <row r="15" spans="2:6" ht="18" customHeight="1" x14ac:dyDescent="0.2">
      <c r="B15" s="119" t="s">
        <v>36</v>
      </c>
      <c r="C15" s="119"/>
      <c r="D15" s="77">
        <f>SUM(D13:D14)</f>
        <v>5</v>
      </c>
      <c r="E15" s="77">
        <f>SUM(E13:E14)</f>
        <v>5165448</v>
      </c>
      <c r="F15" s="77">
        <f>SUM(F13:F14)</f>
        <v>14069141.119999999</v>
      </c>
    </row>
    <row r="16" spans="2:6" ht="18" customHeight="1" x14ac:dyDescent="0.2">
      <c r="B16" s="118" t="s">
        <v>37</v>
      </c>
      <c r="C16" s="118"/>
      <c r="D16" s="118"/>
      <c r="E16" s="118"/>
      <c r="F16" s="118"/>
    </row>
    <row r="17" spans="2:6" ht="18" customHeight="1" x14ac:dyDescent="0.2">
      <c r="B17" s="58" t="s">
        <v>44</v>
      </c>
      <c r="C17" s="58" t="s">
        <v>237</v>
      </c>
      <c r="D17" s="77">
        <v>32</v>
      </c>
      <c r="E17" s="77">
        <v>201219815</v>
      </c>
      <c r="F17" s="77">
        <v>271322544.27999997</v>
      </c>
    </row>
    <row r="18" spans="2:6" ht="18" customHeight="1" x14ac:dyDescent="0.2">
      <c r="B18" s="119" t="s">
        <v>49</v>
      </c>
      <c r="C18" s="119"/>
      <c r="D18" s="77">
        <f>SUM(D17)</f>
        <v>32</v>
      </c>
      <c r="E18" s="77">
        <f>SUM(E17)</f>
        <v>201219815</v>
      </c>
      <c r="F18" s="77">
        <f>SUM(F17)</f>
        <v>271322544.27999997</v>
      </c>
    </row>
    <row r="19" spans="2:6" ht="18" customHeight="1" x14ac:dyDescent="0.25">
      <c r="B19" s="116" t="s">
        <v>58</v>
      </c>
      <c r="C19" s="117"/>
      <c r="D19" s="76">
        <f>D11+D15+D18</f>
        <v>38</v>
      </c>
      <c r="E19" s="76">
        <f>E11+E15+E18</f>
        <v>211385263</v>
      </c>
      <c r="F19" s="76">
        <f>F11+F15+F18</f>
        <v>300691685.39999998</v>
      </c>
    </row>
    <row r="20" spans="2:6" ht="18" customHeight="1" x14ac:dyDescent="0.2">
      <c r="B20" s="68"/>
      <c r="C20" s="68"/>
      <c r="D20" s="68"/>
      <c r="E20" s="68"/>
      <c r="F20" s="68"/>
    </row>
    <row r="21" spans="2:6" ht="18" customHeight="1" x14ac:dyDescent="0.2">
      <c r="B21" s="68"/>
      <c r="C21" s="69"/>
      <c r="D21" s="66" t="s">
        <v>231</v>
      </c>
      <c r="E21" s="68"/>
      <c r="F21" s="68"/>
    </row>
    <row r="22" spans="2:6" ht="28.5" customHeight="1" x14ac:dyDescent="0.2">
      <c r="B22" s="21" t="s">
        <v>11</v>
      </c>
      <c r="C22" s="20" t="s">
        <v>12</v>
      </c>
      <c r="D22" s="19" t="s">
        <v>21</v>
      </c>
      <c r="E22" s="20" t="s">
        <v>66</v>
      </c>
      <c r="F22" s="20" t="s">
        <v>67</v>
      </c>
    </row>
    <row r="23" spans="2:6" ht="20.25" customHeight="1" x14ac:dyDescent="0.2">
      <c r="B23" s="118" t="s">
        <v>68</v>
      </c>
      <c r="C23" s="118"/>
      <c r="D23" s="118"/>
      <c r="E23" s="118"/>
      <c r="F23" s="118"/>
    </row>
    <row r="24" spans="2:6" ht="20.25" customHeight="1" x14ac:dyDescent="0.2">
      <c r="B24" s="58" t="s">
        <v>205</v>
      </c>
      <c r="C24" s="58" t="s">
        <v>206</v>
      </c>
      <c r="D24" s="77">
        <v>12</v>
      </c>
      <c r="E24" s="77">
        <v>25000000</v>
      </c>
      <c r="F24" s="77">
        <v>53765000</v>
      </c>
    </row>
    <row r="25" spans="2:6" ht="20.25" customHeight="1" x14ac:dyDescent="0.2">
      <c r="B25" s="119" t="s">
        <v>28</v>
      </c>
      <c r="C25" s="119"/>
      <c r="D25" s="77">
        <f>SUM(D24)</f>
        <v>12</v>
      </c>
      <c r="E25" s="77">
        <f>SUM(E24)</f>
        <v>25000000</v>
      </c>
      <c r="F25" s="77">
        <f>SUM(F24)</f>
        <v>53765000</v>
      </c>
    </row>
    <row r="26" spans="2:6" ht="18" customHeight="1" x14ac:dyDescent="0.2">
      <c r="B26" s="118" t="s">
        <v>50</v>
      </c>
      <c r="C26" s="118"/>
      <c r="D26" s="118"/>
      <c r="E26" s="118"/>
      <c r="F26" s="118"/>
    </row>
    <row r="27" spans="2:6" ht="18" customHeight="1" x14ac:dyDescent="0.2">
      <c r="B27" s="58" t="s">
        <v>118</v>
      </c>
      <c r="C27" s="58" t="s">
        <v>175</v>
      </c>
      <c r="D27" s="77">
        <v>3</v>
      </c>
      <c r="E27" s="77">
        <v>35000</v>
      </c>
      <c r="F27" s="77">
        <v>778750</v>
      </c>
    </row>
    <row r="28" spans="2:6" ht="18" customHeight="1" x14ac:dyDescent="0.2">
      <c r="B28" s="58" t="s">
        <v>53</v>
      </c>
      <c r="C28" s="59" t="s">
        <v>167</v>
      </c>
      <c r="D28" s="77">
        <v>2</v>
      </c>
      <c r="E28" s="77">
        <v>220000</v>
      </c>
      <c r="F28" s="77">
        <v>6270000</v>
      </c>
    </row>
    <row r="29" spans="2:6" ht="18" customHeight="1" x14ac:dyDescent="0.2">
      <c r="B29" s="119" t="s">
        <v>236</v>
      </c>
      <c r="C29" s="119"/>
      <c r="D29" s="77">
        <f>SUM(D27:D28)</f>
        <v>5</v>
      </c>
      <c r="E29" s="77">
        <f>SUM(E27:E28)</f>
        <v>255000</v>
      </c>
      <c r="F29" s="77">
        <f>SUM(F27:F28)</f>
        <v>7048750</v>
      </c>
    </row>
    <row r="30" spans="2:6" ht="18" customHeight="1" x14ac:dyDescent="0.2">
      <c r="B30" s="113" t="s">
        <v>58</v>
      </c>
      <c r="C30" s="114"/>
      <c r="D30" s="77">
        <f>D25+D29</f>
        <v>17</v>
      </c>
      <c r="E30" s="77">
        <f>E25+E29</f>
        <v>25255000</v>
      </c>
      <c r="F30" s="77">
        <f>F25+F29</f>
        <v>60813750</v>
      </c>
    </row>
    <row r="33" spans="4:6" x14ac:dyDescent="0.2">
      <c r="D33" s="67"/>
      <c r="E33" s="67"/>
      <c r="F33" s="67"/>
    </row>
  </sheetData>
  <mergeCells count="14">
    <mergeCell ref="B30:C30"/>
    <mergeCell ref="B2:E2"/>
    <mergeCell ref="B3:F3"/>
    <mergeCell ref="B19:C19"/>
    <mergeCell ref="B9:F9"/>
    <mergeCell ref="B11:C11"/>
    <mergeCell ref="B12:F12"/>
    <mergeCell ref="B15:C15"/>
    <mergeCell ref="B26:F26"/>
    <mergeCell ref="B29:C29"/>
    <mergeCell ref="B16:F16"/>
    <mergeCell ref="B18:C18"/>
    <mergeCell ref="B23:F23"/>
    <mergeCell ref="B25:C25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topLeftCell="A16" workbookViewId="0">
      <selection activeCell="E42" sqref="E42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</cols>
  <sheetData>
    <row r="1" spans="2:7" ht="24" customHeight="1" x14ac:dyDescent="0.2">
      <c r="B1" s="123" t="s">
        <v>240</v>
      </c>
      <c r="C1" s="123"/>
      <c r="D1" s="123"/>
      <c r="E1" s="123"/>
      <c r="F1" s="123"/>
      <c r="G1" s="123"/>
    </row>
    <row r="2" spans="2:7" ht="48.75" customHeight="1" x14ac:dyDescent="0.2">
      <c r="B2" s="18" t="s">
        <v>11</v>
      </c>
      <c r="C2" s="18" t="s">
        <v>12</v>
      </c>
      <c r="D2" s="18" t="s">
        <v>91</v>
      </c>
      <c r="E2" s="18" t="s">
        <v>92</v>
      </c>
      <c r="F2" s="18" t="s">
        <v>93</v>
      </c>
      <c r="G2" s="18" t="s">
        <v>94</v>
      </c>
    </row>
    <row r="3" spans="2:7" ht="18.75" customHeight="1" x14ac:dyDescent="0.2">
      <c r="B3" s="120" t="s">
        <v>68</v>
      </c>
      <c r="C3" s="121"/>
      <c r="D3" s="121"/>
      <c r="E3" s="121"/>
      <c r="F3" s="121"/>
      <c r="G3" s="122"/>
    </row>
    <row r="4" spans="2:7" ht="18.75" customHeight="1" x14ac:dyDescent="0.2">
      <c r="B4" s="58" t="s">
        <v>26</v>
      </c>
      <c r="C4" s="58" t="s">
        <v>217</v>
      </c>
      <c r="D4" s="56">
        <v>0.85</v>
      </c>
      <c r="E4" s="83" t="s">
        <v>97</v>
      </c>
      <c r="F4" s="56">
        <v>0.85</v>
      </c>
      <c r="G4" s="56">
        <v>0.86</v>
      </c>
    </row>
    <row r="5" spans="2:7" ht="18.75" customHeight="1" x14ac:dyDescent="0.2">
      <c r="B5" s="55" t="s">
        <v>79</v>
      </c>
      <c r="C5" s="55" t="s">
        <v>151</v>
      </c>
      <c r="D5" s="56">
        <v>3.25</v>
      </c>
      <c r="E5" s="83" t="s">
        <v>97</v>
      </c>
      <c r="F5" s="56">
        <v>3.1</v>
      </c>
      <c r="G5" s="56">
        <v>3.35</v>
      </c>
    </row>
    <row r="6" spans="2:7" ht="18.75" customHeight="1" x14ac:dyDescent="0.2">
      <c r="B6" s="120" t="s">
        <v>244</v>
      </c>
      <c r="C6" s="121"/>
      <c r="D6" s="121"/>
      <c r="E6" s="121"/>
      <c r="F6" s="121"/>
      <c r="G6" s="122"/>
    </row>
    <row r="7" spans="2:7" ht="18.75" customHeight="1" x14ac:dyDescent="0.2">
      <c r="B7" s="58" t="s">
        <v>30</v>
      </c>
      <c r="C7" s="58" t="s">
        <v>162</v>
      </c>
      <c r="D7" s="56">
        <v>2.31</v>
      </c>
      <c r="E7" s="83" t="s">
        <v>97</v>
      </c>
      <c r="F7" s="56">
        <v>2.31</v>
      </c>
      <c r="G7" s="56">
        <v>2.4</v>
      </c>
    </row>
    <row r="8" spans="2:7" ht="14.45" customHeight="1" x14ac:dyDescent="0.2">
      <c r="B8" s="120" t="s">
        <v>69</v>
      </c>
      <c r="C8" s="121"/>
      <c r="D8" s="121"/>
      <c r="E8" s="121"/>
      <c r="F8" s="121"/>
      <c r="G8" s="122"/>
    </row>
    <row r="9" spans="2:7" ht="14.45" customHeight="1" x14ac:dyDescent="0.2">
      <c r="B9" s="55" t="s">
        <v>31</v>
      </c>
      <c r="C9" s="55" t="s">
        <v>130</v>
      </c>
      <c r="D9" s="56">
        <v>1.62</v>
      </c>
      <c r="E9" s="57" t="s">
        <v>95</v>
      </c>
      <c r="F9" s="56" t="s">
        <v>78</v>
      </c>
      <c r="G9" s="56" t="s">
        <v>78</v>
      </c>
    </row>
    <row r="10" spans="2:7" ht="14.45" customHeight="1" x14ac:dyDescent="0.2">
      <c r="B10" s="55" t="s">
        <v>104</v>
      </c>
      <c r="C10" s="55" t="s">
        <v>136</v>
      </c>
      <c r="D10" s="56">
        <v>1</v>
      </c>
      <c r="E10" s="57" t="s">
        <v>97</v>
      </c>
      <c r="F10" s="56" t="s">
        <v>78</v>
      </c>
      <c r="G10" s="56" t="s">
        <v>78</v>
      </c>
    </row>
    <row r="11" spans="2:7" ht="14.45" customHeight="1" x14ac:dyDescent="0.2">
      <c r="B11" s="55" t="s">
        <v>134</v>
      </c>
      <c r="C11" s="55" t="s">
        <v>135</v>
      </c>
      <c r="D11" s="56">
        <v>0.69</v>
      </c>
      <c r="E11" s="57" t="s">
        <v>97</v>
      </c>
      <c r="F11" s="56" t="s">
        <v>78</v>
      </c>
      <c r="G11" s="56" t="s">
        <v>78</v>
      </c>
    </row>
    <row r="12" spans="2:7" ht="14.45" customHeight="1" x14ac:dyDescent="0.2">
      <c r="B12" s="55" t="s">
        <v>158</v>
      </c>
      <c r="C12" s="55" t="s">
        <v>157</v>
      </c>
      <c r="D12" s="56">
        <v>0.9</v>
      </c>
      <c r="E12" s="57" t="s">
        <v>97</v>
      </c>
      <c r="F12" s="56" t="s">
        <v>78</v>
      </c>
      <c r="G12" s="56" t="s">
        <v>78</v>
      </c>
    </row>
    <row r="13" spans="2:7" ht="14.45" customHeight="1" x14ac:dyDescent="0.2">
      <c r="B13" s="58" t="s">
        <v>101</v>
      </c>
      <c r="C13" s="58" t="s">
        <v>186</v>
      </c>
      <c r="D13" s="56">
        <v>0.42</v>
      </c>
      <c r="E13" s="83" t="s">
        <v>97</v>
      </c>
      <c r="F13" s="56">
        <v>0.38</v>
      </c>
      <c r="G13" s="56">
        <v>0.4</v>
      </c>
    </row>
    <row r="14" spans="2:7" ht="14.45" customHeight="1" x14ac:dyDescent="0.2">
      <c r="B14" s="58" t="s">
        <v>103</v>
      </c>
      <c r="C14" s="58" t="s">
        <v>221</v>
      </c>
      <c r="D14" s="56">
        <v>1.3</v>
      </c>
      <c r="E14" s="83" t="s">
        <v>97</v>
      </c>
      <c r="F14" s="56">
        <v>1.25</v>
      </c>
      <c r="G14" s="56">
        <v>1.3</v>
      </c>
    </row>
    <row r="15" spans="2:7" ht="14.45" customHeight="1" x14ac:dyDescent="0.2">
      <c r="B15" s="55" t="s">
        <v>202</v>
      </c>
      <c r="C15" s="55" t="s">
        <v>192</v>
      </c>
      <c r="D15" s="56">
        <v>0.86</v>
      </c>
      <c r="E15" s="57" t="s">
        <v>97</v>
      </c>
      <c r="F15" s="56" t="s">
        <v>78</v>
      </c>
      <c r="G15" s="56" t="s">
        <v>78</v>
      </c>
    </row>
    <row r="16" spans="2:7" ht="14.45" customHeight="1" x14ac:dyDescent="0.2">
      <c r="B16" s="58" t="s">
        <v>102</v>
      </c>
      <c r="C16" s="58" t="s">
        <v>185</v>
      </c>
      <c r="D16" s="56">
        <v>0.6</v>
      </c>
      <c r="E16" s="82" t="s">
        <v>97</v>
      </c>
      <c r="F16" s="56" t="s">
        <v>78</v>
      </c>
      <c r="G16" s="56">
        <v>0.6</v>
      </c>
    </row>
    <row r="17" spans="2:7" ht="14.45" customHeight="1" x14ac:dyDescent="0.2">
      <c r="B17" s="58" t="s">
        <v>32</v>
      </c>
      <c r="C17" s="58" t="s">
        <v>146</v>
      </c>
      <c r="D17" s="56">
        <v>1.27</v>
      </c>
      <c r="E17" s="57" t="s">
        <v>97</v>
      </c>
      <c r="F17" s="56" t="s">
        <v>78</v>
      </c>
      <c r="G17" s="56" t="s">
        <v>78</v>
      </c>
    </row>
    <row r="18" spans="2:7" ht="14.45" customHeight="1" x14ac:dyDescent="0.2">
      <c r="B18" s="120" t="s">
        <v>33</v>
      </c>
      <c r="C18" s="121"/>
      <c r="D18" s="121"/>
      <c r="E18" s="121"/>
      <c r="F18" s="121"/>
      <c r="G18" s="122"/>
    </row>
    <row r="19" spans="2:7" ht="14.45" customHeight="1" x14ac:dyDescent="0.2">
      <c r="B19" s="55" t="s">
        <v>105</v>
      </c>
      <c r="C19" s="55" t="s">
        <v>106</v>
      </c>
      <c r="D19" s="56">
        <v>8</v>
      </c>
      <c r="E19" s="57" t="s">
        <v>95</v>
      </c>
      <c r="F19" s="56" t="s">
        <v>78</v>
      </c>
      <c r="G19" s="56" t="s">
        <v>78</v>
      </c>
    </row>
    <row r="20" spans="2:7" ht="14.45" customHeight="1" x14ac:dyDescent="0.2">
      <c r="B20" s="55" t="s">
        <v>110</v>
      </c>
      <c r="C20" s="55" t="s">
        <v>166</v>
      </c>
      <c r="D20" s="56">
        <v>2.19</v>
      </c>
      <c r="E20" s="83" t="s">
        <v>97</v>
      </c>
      <c r="F20" s="56">
        <v>2.16</v>
      </c>
      <c r="G20" s="56">
        <v>2.2999999999999998</v>
      </c>
    </row>
    <row r="21" spans="2:7" ht="14.45" customHeight="1" x14ac:dyDescent="0.2">
      <c r="B21" s="55" t="s">
        <v>181</v>
      </c>
      <c r="C21" s="55" t="s">
        <v>171</v>
      </c>
      <c r="D21" s="56">
        <v>48</v>
      </c>
      <c r="E21" s="82" t="s">
        <v>97</v>
      </c>
      <c r="F21" s="56">
        <v>43.55</v>
      </c>
      <c r="G21" s="56">
        <v>47</v>
      </c>
    </row>
    <row r="22" spans="2:7" ht="14.45" customHeight="1" x14ac:dyDescent="0.2">
      <c r="B22" s="58" t="s">
        <v>108</v>
      </c>
      <c r="C22" s="58" t="s">
        <v>147</v>
      </c>
      <c r="D22" s="56">
        <v>2.85</v>
      </c>
      <c r="E22" s="57" t="s">
        <v>97</v>
      </c>
      <c r="F22" s="56" t="s">
        <v>78</v>
      </c>
      <c r="G22" s="56">
        <v>3.13</v>
      </c>
    </row>
    <row r="23" spans="2:7" ht="14.45" customHeight="1" x14ac:dyDescent="0.2">
      <c r="B23" s="120" t="s">
        <v>37</v>
      </c>
      <c r="C23" s="121"/>
      <c r="D23" s="121"/>
      <c r="E23" s="121"/>
      <c r="F23" s="121"/>
      <c r="G23" s="122"/>
    </row>
    <row r="24" spans="2:7" ht="14.45" customHeight="1" x14ac:dyDescent="0.2">
      <c r="B24" s="55" t="s">
        <v>38</v>
      </c>
      <c r="C24" s="55" t="s">
        <v>39</v>
      </c>
      <c r="D24" s="56">
        <v>0.9</v>
      </c>
      <c r="E24" s="57" t="s">
        <v>95</v>
      </c>
      <c r="F24" s="56" t="s">
        <v>78</v>
      </c>
      <c r="G24" s="56" t="s">
        <v>78</v>
      </c>
    </row>
    <row r="25" spans="2:7" ht="14.45" customHeight="1" x14ac:dyDescent="0.2">
      <c r="B25" s="55" t="s">
        <v>85</v>
      </c>
      <c r="C25" s="55" t="s">
        <v>174</v>
      </c>
      <c r="D25" s="56">
        <v>1.7</v>
      </c>
      <c r="E25" s="57" t="s">
        <v>95</v>
      </c>
      <c r="F25" s="56" t="s">
        <v>78</v>
      </c>
      <c r="G25" s="56" t="s">
        <v>78</v>
      </c>
    </row>
    <row r="26" spans="2:7" ht="14.45" customHeight="1" x14ac:dyDescent="0.2">
      <c r="B26" s="55" t="s">
        <v>180</v>
      </c>
      <c r="C26" s="55" t="s">
        <v>198</v>
      </c>
      <c r="D26" s="56">
        <v>1.32</v>
      </c>
      <c r="E26" s="57" t="s">
        <v>95</v>
      </c>
      <c r="F26" s="56" t="s">
        <v>78</v>
      </c>
      <c r="G26" s="56" t="s">
        <v>78</v>
      </c>
    </row>
    <row r="27" spans="2:7" ht="14.45" customHeight="1" x14ac:dyDescent="0.2">
      <c r="B27" s="58" t="s">
        <v>112</v>
      </c>
      <c r="C27" s="59" t="s">
        <v>199</v>
      </c>
      <c r="D27" s="56">
        <v>3.4</v>
      </c>
      <c r="E27" s="83" t="s">
        <v>97</v>
      </c>
      <c r="F27" s="56">
        <v>3.2</v>
      </c>
      <c r="G27" s="56">
        <v>3.74</v>
      </c>
    </row>
    <row r="28" spans="2:7" ht="14.45" customHeight="1" x14ac:dyDescent="0.2">
      <c r="B28" s="58" t="s">
        <v>115</v>
      </c>
      <c r="C28" s="58" t="s">
        <v>153</v>
      </c>
      <c r="D28" s="56">
        <v>1.8</v>
      </c>
      <c r="E28" s="83" t="s">
        <v>97</v>
      </c>
      <c r="F28" s="56" t="s">
        <v>78</v>
      </c>
      <c r="G28" s="56" t="s">
        <v>78</v>
      </c>
    </row>
    <row r="29" spans="2:7" ht="14.45" customHeight="1" x14ac:dyDescent="0.2">
      <c r="B29" s="58" t="s">
        <v>40</v>
      </c>
      <c r="C29" s="58" t="s">
        <v>211</v>
      </c>
      <c r="D29" s="56">
        <v>2.12</v>
      </c>
      <c r="E29" s="83" t="s">
        <v>97</v>
      </c>
      <c r="F29" s="56">
        <v>2.1</v>
      </c>
      <c r="G29" s="56">
        <v>2.17</v>
      </c>
    </row>
    <row r="30" spans="2:7" ht="14.45" customHeight="1" x14ac:dyDescent="0.2">
      <c r="B30" s="58" t="s">
        <v>114</v>
      </c>
      <c r="C30" s="58" t="s">
        <v>145</v>
      </c>
      <c r="D30" s="56">
        <v>4.55</v>
      </c>
      <c r="E30" s="83" t="s">
        <v>97</v>
      </c>
      <c r="F30" s="56">
        <v>4.57</v>
      </c>
      <c r="G30" s="56">
        <v>4.78</v>
      </c>
    </row>
    <row r="31" spans="2:7" ht="14.45" customHeight="1" x14ac:dyDescent="0.2">
      <c r="B31" s="58" t="s">
        <v>45</v>
      </c>
      <c r="C31" s="58" t="s">
        <v>203</v>
      </c>
      <c r="D31" s="56">
        <v>2.71</v>
      </c>
      <c r="E31" s="83" t="s">
        <v>97</v>
      </c>
      <c r="F31" s="56">
        <v>2.68</v>
      </c>
      <c r="G31" s="56">
        <v>2.75</v>
      </c>
    </row>
    <row r="32" spans="2:7" ht="14.45" customHeight="1" x14ac:dyDescent="0.2">
      <c r="B32" s="58" t="s">
        <v>46</v>
      </c>
      <c r="C32" s="58" t="s">
        <v>169</v>
      </c>
      <c r="D32" s="56">
        <v>2.71</v>
      </c>
      <c r="E32" s="83" t="s">
        <v>97</v>
      </c>
      <c r="F32" s="56">
        <v>2.7</v>
      </c>
      <c r="G32" s="56">
        <v>2.72</v>
      </c>
    </row>
    <row r="33" spans="2:7" ht="14.45" customHeight="1" x14ac:dyDescent="0.2">
      <c r="B33" s="58" t="s">
        <v>89</v>
      </c>
      <c r="C33" s="58" t="s">
        <v>178</v>
      </c>
      <c r="D33" s="56">
        <v>6.52</v>
      </c>
      <c r="E33" s="83" t="s">
        <v>97</v>
      </c>
      <c r="F33" s="56">
        <v>6.3</v>
      </c>
      <c r="G33" s="56">
        <v>6.45</v>
      </c>
    </row>
    <row r="34" spans="2:7" ht="14.45" customHeight="1" x14ac:dyDescent="0.2">
      <c r="B34" s="55" t="s">
        <v>88</v>
      </c>
      <c r="C34" s="55" t="s">
        <v>156</v>
      </c>
      <c r="D34" s="56">
        <v>1.3</v>
      </c>
      <c r="E34" s="78" t="s">
        <v>97</v>
      </c>
      <c r="F34" s="56" t="s">
        <v>78</v>
      </c>
      <c r="G34" s="56" t="s">
        <v>78</v>
      </c>
    </row>
    <row r="35" spans="2:7" ht="14.45" customHeight="1" x14ac:dyDescent="0.2">
      <c r="B35" s="55" t="s">
        <v>113</v>
      </c>
      <c r="C35" s="55" t="s">
        <v>193</v>
      </c>
      <c r="D35" s="56">
        <v>60</v>
      </c>
      <c r="E35" s="57" t="s">
        <v>97</v>
      </c>
      <c r="F35" s="56" t="s">
        <v>78</v>
      </c>
      <c r="G35" s="56" t="s">
        <v>78</v>
      </c>
    </row>
    <row r="36" spans="2:7" ht="14.45" customHeight="1" x14ac:dyDescent="0.2">
      <c r="B36" s="120" t="s">
        <v>139</v>
      </c>
      <c r="C36" s="121"/>
      <c r="D36" s="121"/>
      <c r="E36" s="121"/>
      <c r="F36" s="121"/>
      <c r="G36" s="122"/>
    </row>
    <row r="37" spans="2:7" ht="14.45" customHeight="1" x14ac:dyDescent="0.2">
      <c r="B37" s="55" t="s">
        <v>51</v>
      </c>
      <c r="C37" s="55" t="s">
        <v>52</v>
      </c>
      <c r="D37" s="56">
        <v>17.39</v>
      </c>
      <c r="E37" s="57" t="s">
        <v>95</v>
      </c>
      <c r="F37" s="56" t="s">
        <v>78</v>
      </c>
      <c r="G37" s="56" t="s">
        <v>78</v>
      </c>
    </row>
    <row r="38" spans="2:7" ht="14.45" customHeight="1" x14ac:dyDescent="0.2">
      <c r="B38" s="55" t="s">
        <v>117</v>
      </c>
      <c r="C38" s="55" t="s">
        <v>141</v>
      </c>
      <c r="D38" s="85">
        <v>11</v>
      </c>
      <c r="E38" s="83" t="s">
        <v>97</v>
      </c>
      <c r="F38" s="56">
        <v>10</v>
      </c>
      <c r="G38" s="56" t="s">
        <v>78</v>
      </c>
    </row>
    <row r="39" spans="2:7" ht="15.75" x14ac:dyDescent="0.2">
      <c r="B39" s="120" t="s">
        <v>119</v>
      </c>
      <c r="C39" s="121"/>
      <c r="D39" s="121"/>
      <c r="E39" s="121"/>
      <c r="F39" s="121"/>
      <c r="G39" s="122"/>
    </row>
    <row r="40" spans="2:7" ht="15.75" x14ac:dyDescent="0.2">
      <c r="B40" s="58" t="s">
        <v>123</v>
      </c>
      <c r="C40" s="58" t="s">
        <v>173</v>
      </c>
      <c r="D40" s="56">
        <v>0.85</v>
      </c>
      <c r="E40" s="80" t="s">
        <v>97</v>
      </c>
      <c r="F40" s="56" t="s">
        <v>78</v>
      </c>
      <c r="G40" s="56">
        <v>0.9</v>
      </c>
    </row>
    <row r="41" spans="2:7" ht="15.75" x14ac:dyDescent="0.2">
      <c r="B41" s="58" t="s">
        <v>163</v>
      </c>
      <c r="C41" s="58" t="s">
        <v>213</v>
      </c>
      <c r="D41" s="56">
        <v>24</v>
      </c>
      <c r="E41" s="80" t="s">
        <v>97</v>
      </c>
      <c r="F41" s="56">
        <v>22</v>
      </c>
      <c r="G41" s="56">
        <v>24</v>
      </c>
    </row>
    <row r="42" spans="2:7" ht="15.75" x14ac:dyDescent="0.2">
      <c r="B42" s="58" t="s">
        <v>122</v>
      </c>
      <c r="C42" s="59" t="s">
        <v>209</v>
      </c>
      <c r="D42" s="56">
        <v>1.6</v>
      </c>
      <c r="E42" s="83" t="s">
        <v>97</v>
      </c>
      <c r="F42" s="56">
        <v>1.5</v>
      </c>
      <c r="G42" s="56">
        <v>1.52</v>
      </c>
    </row>
    <row r="43" spans="2:7" ht="15.75" x14ac:dyDescent="0.2">
      <c r="B43" s="58" t="s">
        <v>121</v>
      </c>
      <c r="C43" s="58" t="s">
        <v>215</v>
      </c>
      <c r="D43" s="56">
        <v>8</v>
      </c>
      <c r="E43" s="80" t="s">
        <v>97</v>
      </c>
      <c r="F43" s="56">
        <v>8</v>
      </c>
      <c r="G43" s="56" t="s">
        <v>78</v>
      </c>
    </row>
  </sheetData>
  <mergeCells count="8">
    <mergeCell ref="B39:G39"/>
    <mergeCell ref="B36:G36"/>
    <mergeCell ref="B1:G1"/>
    <mergeCell ref="B8:G8"/>
    <mergeCell ref="B18:G18"/>
    <mergeCell ref="B23:G23"/>
    <mergeCell ref="B3:G3"/>
    <mergeCell ref="B6:G6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workbookViewId="0">
      <selection activeCell="I23" sqref="I23:I24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45" t="s">
        <v>239</v>
      </c>
      <c r="C1" s="146"/>
      <c r="D1" s="146"/>
      <c r="E1" s="146"/>
      <c r="F1" s="146"/>
      <c r="G1" s="146"/>
      <c r="H1" s="147"/>
    </row>
    <row r="2" spans="2:9" ht="33.75" customHeight="1" x14ac:dyDescent="0.2">
      <c r="B2" s="17" t="s">
        <v>61</v>
      </c>
      <c r="C2" s="17" t="s">
        <v>70</v>
      </c>
      <c r="D2" s="17" t="s">
        <v>71</v>
      </c>
      <c r="E2" s="17" t="s">
        <v>72</v>
      </c>
      <c r="F2" s="17" t="s">
        <v>73</v>
      </c>
      <c r="G2" s="17" t="s">
        <v>74</v>
      </c>
      <c r="H2" s="17" t="s">
        <v>75</v>
      </c>
      <c r="I2" s="17" t="s">
        <v>76</v>
      </c>
    </row>
    <row r="3" spans="2:9" ht="17.100000000000001" customHeight="1" x14ac:dyDescent="0.2">
      <c r="B3" s="132" t="s">
        <v>124</v>
      </c>
      <c r="C3" s="134">
        <v>1.35</v>
      </c>
      <c r="D3" s="125">
        <v>40678</v>
      </c>
      <c r="E3" s="16">
        <v>40685</v>
      </c>
      <c r="F3" s="15" t="s">
        <v>201</v>
      </c>
      <c r="G3" s="139" t="s">
        <v>129</v>
      </c>
      <c r="H3" s="139" t="s">
        <v>129</v>
      </c>
      <c r="I3" s="139" t="s">
        <v>129</v>
      </c>
    </row>
    <row r="4" spans="2:9" ht="17.100000000000001" customHeight="1" x14ac:dyDescent="0.2">
      <c r="B4" s="136"/>
      <c r="C4" s="137"/>
      <c r="D4" s="138"/>
      <c r="E4" s="14">
        <v>40973</v>
      </c>
      <c r="F4" s="13" t="s">
        <v>77</v>
      </c>
      <c r="G4" s="148"/>
      <c r="H4" s="148"/>
      <c r="I4" s="148"/>
    </row>
    <row r="5" spans="2:9" ht="17.100000000000001" customHeight="1" x14ac:dyDescent="0.2">
      <c r="B5" s="133"/>
      <c r="C5" s="135"/>
      <c r="D5" s="126"/>
      <c r="E5" s="12"/>
      <c r="F5" s="11" t="s">
        <v>132</v>
      </c>
      <c r="G5" s="141"/>
      <c r="H5" s="141"/>
      <c r="I5" s="141"/>
    </row>
    <row r="6" spans="2:9" ht="17.100000000000001" customHeight="1" x14ac:dyDescent="0.2">
      <c r="B6" s="132" t="s">
        <v>27</v>
      </c>
      <c r="C6" s="134">
        <v>0.85</v>
      </c>
      <c r="D6" s="125">
        <v>40682</v>
      </c>
      <c r="E6" s="43">
        <v>40689</v>
      </c>
      <c r="F6" s="129" t="s">
        <v>77</v>
      </c>
      <c r="G6" s="129" t="s">
        <v>228</v>
      </c>
      <c r="H6" s="127">
        <v>2</v>
      </c>
      <c r="I6" s="139" t="s">
        <v>129</v>
      </c>
    </row>
    <row r="7" spans="2:9" ht="17.100000000000001" customHeight="1" x14ac:dyDescent="0.2">
      <c r="B7" s="133"/>
      <c r="C7" s="135"/>
      <c r="D7" s="126"/>
      <c r="E7" s="44">
        <v>41011</v>
      </c>
      <c r="F7" s="130"/>
      <c r="G7" s="130"/>
      <c r="H7" s="128"/>
      <c r="I7" s="141"/>
    </row>
    <row r="8" spans="2:9" ht="12" customHeight="1" x14ac:dyDescent="0.2">
      <c r="B8" s="132" t="s">
        <v>99</v>
      </c>
      <c r="C8" s="134">
        <v>1.29</v>
      </c>
      <c r="D8" s="125">
        <v>40960</v>
      </c>
      <c r="E8" s="125">
        <v>40967</v>
      </c>
      <c r="F8" s="15" t="s">
        <v>201</v>
      </c>
      <c r="G8" s="7"/>
      <c r="H8" s="127" t="s">
        <v>129</v>
      </c>
      <c r="I8" s="127" t="s">
        <v>129</v>
      </c>
    </row>
    <row r="9" spans="2:9" ht="13.5" customHeight="1" x14ac:dyDescent="0.2">
      <c r="B9" s="136"/>
      <c r="C9" s="137"/>
      <c r="D9" s="138"/>
      <c r="E9" s="138"/>
      <c r="F9" s="13" t="s">
        <v>132</v>
      </c>
      <c r="G9" s="7" t="s">
        <v>137</v>
      </c>
      <c r="H9" s="149"/>
      <c r="I9" s="149"/>
    </row>
    <row r="10" spans="2:9" ht="15" customHeight="1" x14ac:dyDescent="0.2">
      <c r="B10" s="133"/>
      <c r="C10" s="135"/>
      <c r="D10" s="126"/>
      <c r="E10" s="126"/>
      <c r="F10" s="11" t="s">
        <v>216</v>
      </c>
      <c r="G10" s="7" t="s">
        <v>138</v>
      </c>
      <c r="H10" s="128"/>
      <c r="I10" s="128"/>
    </row>
    <row r="11" spans="2:9" ht="15" customHeight="1" x14ac:dyDescent="0.2">
      <c r="B11" s="6" t="s">
        <v>155</v>
      </c>
      <c r="C11" s="5">
        <v>0.75</v>
      </c>
      <c r="D11" s="4">
        <v>40976</v>
      </c>
      <c r="E11" s="4">
        <v>40983</v>
      </c>
      <c r="F11" s="10" t="s">
        <v>77</v>
      </c>
      <c r="G11" s="3" t="s">
        <v>137</v>
      </c>
      <c r="H11" s="40" t="s">
        <v>129</v>
      </c>
      <c r="I11" s="8" t="s">
        <v>129</v>
      </c>
    </row>
    <row r="12" spans="2:9" ht="15" customHeight="1" x14ac:dyDescent="0.2">
      <c r="B12" s="132" t="s">
        <v>80</v>
      </c>
      <c r="C12" s="134">
        <v>2.04</v>
      </c>
      <c r="D12" s="125">
        <v>41007</v>
      </c>
      <c r="E12" s="125">
        <v>41014</v>
      </c>
      <c r="F12" s="34" t="s">
        <v>201</v>
      </c>
      <c r="G12" s="37"/>
      <c r="H12" s="42"/>
      <c r="I12" s="139" t="s">
        <v>129</v>
      </c>
    </row>
    <row r="13" spans="2:9" ht="15" customHeight="1" x14ac:dyDescent="0.2">
      <c r="B13" s="136"/>
      <c r="C13" s="137"/>
      <c r="D13" s="138"/>
      <c r="E13" s="138"/>
      <c r="F13" s="35" t="s">
        <v>77</v>
      </c>
      <c r="G13" s="41" t="s">
        <v>137</v>
      </c>
      <c r="H13" s="39">
        <v>0.05</v>
      </c>
      <c r="I13" s="140"/>
    </row>
    <row r="14" spans="2:9" ht="15" customHeight="1" x14ac:dyDescent="0.2">
      <c r="B14" s="133"/>
      <c r="C14" s="135"/>
      <c r="D14" s="126"/>
      <c r="E14" s="126"/>
      <c r="F14" s="36" t="s">
        <v>132</v>
      </c>
      <c r="G14" s="49" t="s">
        <v>138</v>
      </c>
      <c r="H14" s="38">
        <v>0.2</v>
      </c>
      <c r="I14" s="141"/>
    </row>
    <row r="15" spans="2:9" ht="15" customHeight="1" x14ac:dyDescent="0.2">
      <c r="B15" s="132" t="s">
        <v>128</v>
      </c>
      <c r="C15" s="134">
        <v>1.81</v>
      </c>
      <c r="D15" s="125">
        <v>41022</v>
      </c>
      <c r="E15" s="125">
        <v>41029</v>
      </c>
      <c r="F15" s="46" t="s">
        <v>201</v>
      </c>
      <c r="G15" s="50"/>
      <c r="H15" s="50"/>
      <c r="I15" s="139" t="s">
        <v>129</v>
      </c>
    </row>
    <row r="16" spans="2:9" ht="15" customHeight="1" x14ac:dyDescent="0.2">
      <c r="B16" s="136"/>
      <c r="C16" s="137"/>
      <c r="D16" s="138"/>
      <c r="E16" s="138"/>
      <c r="F16" s="47" t="s">
        <v>77</v>
      </c>
      <c r="G16" s="50" t="s">
        <v>138</v>
      </c>
      <c r="H16" s="50">
        <v>0.25</v>
      </c>
      <c r="I16" s="140"/>
    </row>
    <row r="17" spans="2:9" ht="15" customHeight="1" x14ac:dyDescent="0.2">
      <c r="B17" s="133"/>
      <c r="C17" s="135"/>
      <c r="D17" s="126"/>
      <c r="E17" s="126"/>
      <c r="F17" s="48" t="s">
        <v>132</v>
      </c>
      <c r="G17" s="41" t="s">
        <v>137</v>
      </c>
      <c r="H17" s="50">
        <v>0.25</v>
      </c>
      <c r="I17" s="141"/>
    </row>
    <row r="18" spans="2:9" ht="17.100000000000001" customHeight="1" x14ac:dyDescent="0.2">
      <c r="B18" s="132" t="s">
        <v>100</v>
      </c>
      <c r="C18" s="134">
        <v>2.2000000000000002</v>
      </c>
      <c r="D18" s="125">
        <v>40861</v>
      </c>
      <c r="E18" s="125">
        <v>40868</v>
      </c>
      <c r="F18" s="15" t="s">
        <v>201</v>
      </c>
      <c r="G18" s="9" t="s">
        <v>137</v>
      </c>
      <c r="H18" s="2">
        <v>0.1355555</v>
      </c>
      <c r="I18" s="129" t="s">
        <v>78</v>
      </c>
    </row>
    <row r="19" spans="2:9" ht="17.100000000000001" customHeight="1" x14ac:dyDescent="0.2">
      <c r="B19" s="136"/>
      <c r="C19" s="137"/>
      <c r="D19" s="138"/>
      <c r="E19" s="138"/>
      <c r="F19" s="13" t="s">
        <v>132</v>
      </c>
      <c r="G19" s="7" t="s">
        <v>138</v>
      </c>
      <c r="H19" s="7">
        <v>0.2</v>
      </c>
      <c r="I19" s="142"/>
    </row>
    <row r="20" spans="2:9" ht="17.100000000000001" customHeight="1" x14ac:dyDescent="0.2">
      <c r="B20" s="133"/>
      <c r="C20" s="135"/>
      <c r="D20" s="126"/>
      <c r="E20" s="126"/>
      <c r="F20" s="11" t="s">
        <v>77</v>
      </c>
      <c r="G20" s="1"/>
      <c r="H20" s="1"/>
      <c r="I20" s="130"/>
    </row>
    <row r="21" spans="2:9" ht="17.100000000000001" customHeight="1" x14ac:dyDescent="0.2">
      <c r="B21" s="143" t="s">
        <v>41</v>
      </c>
      <c r="C21" s="134">
        <v>0.57999999999999996</v>
      </c>
      <c r="D21" s="125">
        <v>40912</v>
      </c>
      <c r="E21" s="125">
        <v>40875</v>
      </c>
      <c r="F21" s="15" t="s">
        <v>201</v>
      </c>
      <c r="G21" s="129" t="s">
        <v>137</v>
      </c>
      <c r="H21" s="127">
        <v>0.15</v>
      </c>
      <c r="I21" s="124" t="s">
        <v>78</v>
      </c>
    </row>
    <row r="22" spans="2:9" ht="17.100000000000001" customHeight="1" x14ac:dyDescent="0.2">
      <c r="B22" s="144"/>
      <c r="C22" s="135"/>
      <c r="D22" s="126"/>
      <c r="E22" s="126"/>
      <c r="F22" s="11" t="s">
        <v>77</v>
      </c>
      <c r="G22" s="130"/>
      <c r="H22" s="128"/>
      <c r="I22" s="124"/>
    </row>
    <row r="23" spans="2:9" ht="17.100000000000001" customHeight="1" x14ac:dyDescent="0.2">
      <c r="B23" s="132" t="s">
        <v>43</v>
      </c>
      <c r="C23" s="134">
        <v>0.67</v>
      </c>
      <c r="D23" s="125">
        <v>41036</v>
      </c>
      <c r="E23" s="125">
        <v>41043</v>
      </c>
      <c r="F23" s="62" t="s">
        <v>201</v>
      </c>
      <c r="G23" s="127" t="s">
        <v>137</v>
      </c>
      <c r="H23" s="127">
        <v>0.5</v>
      </c>
      <c r="I23" s="129" t="s">
        <v>78</v>
      </c>
    </row>
    <row r="24" spans="2:9" ht="17.100000000000001" customHeight="1" x14ac:dyDescent="0.2">
      <c r="B24" s="133"/>
      <c r="C24" s="135"/>
      <c r="D24" s="126"/>
      <c r="E24" s="126"/>
      <c r="F24" s="63" t="s">
        <v>77</v>
      </c>
      <c r="G24" s="128"/>
      <c r="H24" s="128"/>
      <c r="I24" s="130"/>
    </row>
    <row r="25" spans="2:9" ht="17.100000000000001" customHeight="1" x14ac:dyDescent="0.2">
      <c r="B25" s="132" t="s">
        <v>51</v>
      </c>
      <c r="C25" s="134">
        <v>17.39</v>
      </c>
      <c r="D25" s="131" t="s">
        <v>233</v>
      </c>
      <c r="E25" s="125">
        <v>41037</v>
      </c>
      <c r="F25" s="64" t="s">
        <v>201</v>
      </c>
      <c r="G25" s="124" t="s">
        <v>78</v>
      </c>
      <c r="H25" s="124" t="s">
        <v>78</v>
      </c>
      <c r="I25" s="124" t="s">
        <v>78</v>
      </c>
    </row>
    <row r="26" spans="2:9" ht="17.100000000000001" customHeight="1" x14ac:dyDescent="0.2">
      <c r="B26" s="133"/>
      <c r="C26" s="135"/>
      <c r="D26" s="131"/>
      <c r="E26" s="126"/>
      <c r="F26" s="84" t="s">
        <v>234</v>
      </c>
      <c r="G26" s="124"/>
      <c r="H26" s="124"/>
      <c r="I26" s="124"/>
    </row>
  </sheetData>
  <mergeCells count="56">
    <mergeCell ref="D23:D24"/>
    <mergeCell ref="C23:C24"/>
    <mergeCell ref="B23:B24"/>
    <mergeCell ref="I3:I5"/>
    <mergeCell ref="I8:I10"/>
    <mergeCell ref="H8:H10"/>
    <mergeCell ref="B8:B10"/>
    <mergeCell ref="C8:C10"/>
    <mergeCell ref="D8:D10"/>
    <mergeCell ref="E8:E10"/>
    <mergeCell ref="G6:G7"/>
    <mergeCell ref="H6:H7"/>
    <mergeCell ref="B6:B7"/>
    <mergeCell ref="C6:C7"/>
    <mergeCell ref="D6:D7"/>
    <mergeCell ref="F6:F7"/>
    <mergeCell ref="I6:I7"/>
    <mergeCell ref="B1:H1"/>
    <mergeCell ref="B3:B5"/>
    <mergeCell ref="D3:D5"/>
    <mergeCell ref="C3:C5"/>
    <mergeCell ref="G3:G5"/>
    <mergeCell ref="H3:H5"/>
    <mergeCell ref="H21:H22"/>
    <mergeCell ref="I21:I22"/>
    <mergeCell ref="B21:B22"/>
    <mergeCell ref="C21:C22"/>
    <mergeCell ref="D21:D22"/>
    <mergeCell ref="E21:E22"/>
    <mergeCell ref="G21:G22"/>
    <mergeCell ref="I18:I20"/>
    <mergeCell ref="B18:B20"/>
    <mergeCell ref="C18:C20"/>
    <mergeCell ref="D18:D20"/>
    <mergeCell ref="E18:E20"/>
    <mergeCell ref="I12:I14"/>
    <mergeCell ref="E12:E14"/>
    <mergeCell ref="D12:D14"/>
    <mergeCell ref="C12:C14"/>
    <mergeCell ref="B12:B14"/>
    <mergeCell ref="B15:B17"/>
    <mergeCell ref="C15:C17"/>
    <mergeCell ref="D15:D17"/>
    <mergeCell ref="E15:E17"/>
    <mergeCell ref="I15:I17"/>
    <mergeCell ref="D25:D26"/>
    <mergeCell ref="B25:B26"/>
    <mergeCell ref="C25:C26"/>
    <mergeCell ref="G25:G26"/>
    <mergeCell ref="H25:H26"/>
    <mergeCell ref="I25:I26"/>
    <mergeCell ref="E25:E26"/>
    <mergeCell ref="G23:G24"/>
    <mergeCell ref="H23:H24"/>
    <mergeCell ref="I23:I24"/>
    <mergeCell ref="E23:E24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topLeftCell="A4" zoomScale="110" zoomScaleNormal="110" workbookViewId="0">
      <selection activeCell="M37" sqref="M37"/>
    </sheetView>
  </sheetViews>
  <sheetFormatPr defaultRowHeight="14.25" x14ac:dyDescent="0.2"/>
  <sheetData>
    <row r="1" spans="1:11" ht="14.25" customHeight="1" x14ac:dyDescent="0.2">
      <c r="A1" s="150" t="s">
        <v>238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14.25" customHeight="1" x14ac:dyDescent="0.2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</row>
  </sheetData>
  <mergeCells count="1">
    <mergeCell ref="A1:K2"/>
  </mergeCells>
  <pageMargins left="0" right="0" top="0" bottom="0" header="0" footer="0"/>
  <pageSetup paperSize="9" scale="95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2012-05-21T10:22:49Z</dcterms:modified>
</cp:coreProperties>
</file>