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45" windowWidth="15600" windowHeight="9660" tabRatio="761" activeTab="4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29" i="6" l="1"/>
  <c r="E29" i="6"/>
  <c r="D29" i="6"/>
  <c r="D28" i="6"/>
  <c r="E28" i="6"/>
  <c r="F28" i="6"/>
  <c r="D25" i="6"/>
  <c r="E25" i="6"/>
  <c r="F25" i="6"/>
  <c r="F19" i="6"/>
  <c r="E19" i="6"/>
  <c r="D19" i="6"/>
  <c r="D18" i="6"/>
  <c r="E18" i="6"/>
  <c r="F18" i="6"/>
  <c r="D14" i="6"/>
  <c r="E14" i="6"/>
  <c r="F14" i="6"/>
  <c r="D11" i="6"/>
  <c r="E11" i="6"/>
  <c r="F11" i="6"/>
  <c r="C8" i="5"/>
  <c r="C7" i="5"/>
  <c r="C6" i="5"/>
  <c r="M79" i="5"/>
  <c r="L79" i="5"/>
</calcChain>
</file>

<file path=xl/sharedStrings.xml><?xml version="1.0" encoding="utf-8"?>
<sst xmlns="http://schemas.openxmlformats.org/spreadsheetml/2006/main" count="425" uniqueCount="255">
  <si>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</si>
  <si>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</si>
  <si>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</si>
  <si>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</si>
  <si>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</si>
  <si>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</si>
  <si>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</si>
  <si>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</si>
  <si>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</si>
  <si>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</si>
  <si>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</si>
  <si>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</si>
  <si>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</si>
  <si>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</si>
  <si>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</si>
  <si>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</si>
  <si>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</si>
  <si>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</si>
  <si>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</si>
  <si>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</si>
  <si>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</si>
  <si>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</si>
  <si>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</si>
  <si>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</si>
  <si>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</si>
  <si>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</si>
  <si>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</si>
  <si>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</si>
  <si>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</si>
  <si>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</si>
  <si>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</si>
  <si>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</si>
  <si>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</si>
  <si>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</si>
  <si>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</si>
  <si>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</si>
  <si>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</si>
  <si>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</si>
  <si>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</si>
  <si>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</si>
  <si>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</si>
  <si>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</si>
  <si>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</si>
  <si>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</si>
  <si>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</si>
  <si>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</si>
  <si>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</si>
  <si>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</si>
  <si>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</si>
  <si>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</si>
  <si>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</si>
  <si>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</si>
  <si>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</si>
  <si>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</si>
  <si>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</si>
  <si>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</si>
  <si>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</si>
  <si>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</si>
  <si>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</si>
  <si>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</si>
  <si>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</si>
  <si>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</si>
  <si>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</si>
  <si>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</si>
  <si>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</si>
  <si>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</si>
  <si>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</si>
  <si>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</si>
  <si>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</si>
  <si>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</si>
  <si>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</si>
  <si>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</si>
  <si>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</si>
  <si>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</si>
  <si>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</si>
  <si>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</si>
  <si>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</si>
  <si>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</si>
  <si>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</si>
  <si>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</si>
  <si>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</si>
  <si>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</si>
  <si>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</si>
  <si>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</si>
  <si>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</si>
  <si>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</si>
  <si>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</si>
  <si>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</si>
  <si>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</si>
  <si>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</si>
  <si>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</si>
  <si>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</si>
  <si>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</si>
  <si>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</si>
  <si>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</si>
  <si>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</si>
  <si>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</si>
  <si>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</si>
  <si>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</si>
  <si>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</si>
  <si>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</si>
  <si>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</si>
  <si>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</si>
  <si>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</si>
  <si>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</si>
  <si>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</si>
  <si>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</si>
  <si>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</si>
  <si>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</si>
  <si>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</si>
  <si>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</si>
  <si>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</si>
  <si>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</si>
  <si>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</si>
  <si>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</si>
  <si>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</si>
  <si>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</si>
  <si>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</si>
  <si>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</si>
  <si>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</si>
  <si>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</si>
  <si>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</si>
  <si>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</si>
  <si>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</si>
  <si>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</si>
  <si>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</si>
  <si>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</si>
  <si>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</si>
  <si>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</si>
  <si>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</si>
  <si>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</si>
  <si>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</si>
  <si>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</si>
  <si>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</si>
  <si>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</si>
  <si>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</si>
  <si>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</si>
  <si>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</si>
  <si>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</si>
  <si>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</si>
  <si>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</si>
  <si>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</si>
  <si>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</si>
  <si>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</si>
  <si>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</si>
  <si>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</si>
  <si>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</si>
  <si>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</si>
  <si>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</si>
  <si>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</si>
  <si>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</si>
  <si>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</si>
  <si>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</si>
  <si>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</si>
  <si>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</si>
  <si>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</si>
  <si>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</si>
  <si>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</si>
  <si>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</si>
  <si>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</si>
  <si>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</si>
  <si>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</si>
  <si>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</si>
  <si>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</si>
  <si>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</si>
  <si>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</si>
  <si>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</si>
  <si>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</si>
  <si>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</si>
  <si>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</si>
  <si>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</si>
  <si>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</si>
  <si>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</si>
  <si>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</si>
  <si>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</si>
  <si>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</si>
  <si>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</si>
  <si>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</si>
  <si>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</si>
  <si>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</si>
  <si>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</si>
  <si>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</si>
  <si>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</si>
  <si>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</si>
  <si>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</si>
  <si>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</si>
  <si>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</si>
  <si>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</si>
  <si>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</si>
  <si>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</si>
  <si>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</si>
  <si>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</si>
  <si>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</si>
  <si>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</si>
  <si>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</si>
  <si>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</si>
  <si>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</si>
  <si>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</si>
  <si>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</si>
  <si>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</si>
  <si>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</si>
  <si>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</si>
  <si>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</si>
  <si>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</si>
  <si>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</si>
  <si>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</si>
  <si>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</si>
  <si>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</si>
  <si>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</si>
  <si>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</si>
  <si>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</si>
  <si>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</si>
  <si>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</si>
  <si>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</si>
  <si>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</si>
  <si>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</si>
  <si>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</si>
  <si>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</si>
  <si>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</si>
  <si>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</si>
  <si>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</si>
  <si>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</si>
  <si>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</si>
  <si>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</si>
  <si>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</si>
  <si>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</si>
  <si>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</si>
  <si>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</si>
  <si>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</si>
  <si>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</si>
  <si>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</si>
  <si>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Sell</t>
  </si>
  <si>
    <t>SBMC</t>
  </si>
  <si>
    <t>Stop trading from ISC</t>
  </si>
  <si>
    <t>Election New Board</t>
  </si>
  <si>
    <t>InvestmentSector</t>
  </si>
  <si>
    <t>AISP</t>
  </si>
  <si>
    <t>Total of Hotels sector</t>
  </si>
  <si>
    <t>Electronic Trading Session Sunday 20/5/2012</t>
  </si>
  <si>
    <t>Non Iraqi's  Bulletin Sunday 20/5/2012</t>
  </si>
  <si>
    <t xml:space="preserve"> Non Trading Companies in Iraq Stock Exchange for Sunday 20/5/2012</t>
  </si>
  <si>
    <t>Bulletin News for listed companies in Iraq Stock Exchange for Sunday 20/5/2012</t>
  </si>
  <si>
    <t xml:space="preserve">IRAQ STOCK EXCHANGE SUNDAY SESSION  20/5/2012 </t>
  </si>
  <si>
    <t>INCP</t>
  </si>
  <si>
    <t>Baghdad Motor cars Servicing</t>
  </si>
  <si>
    <t>Baghdad Passengers Transport</t>
  </si>
  <si>
    <t>North Bank</t>
  </si>
  <si>
    <t>Economy Bank for Investment</t>
  </si>
  <si>
    <t>National Chemical &amp;Plastic Industries</t>
  </si>
  <si>
    <t>Electronic Industries</t>
  </si>
  <si>
    <t>Iraqi product &amp;marketing Meat</t>
  </si>
  <si>
    <t>Gulf Insurance and Reinsurance</t>
  </si>
  <si>
    <t xml:space="preserve"> ISX price Index was about (115.31) point  which decrease about (0.690%)</t>
  </si>
  <si>
    <t>Special Orders</t>
  </si>
  <si>
    <t>Free Economy Brokerage Firms (buy) (sell) executed  cross order to Economy Bank in traded shares  (29 692 000 000) share in additional session time after 12 oclock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</si>
</sst>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2">
    <xf numFmtId="0" fontId="0" fillId="0" borderId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6" applyNumberFormat="0" applyAlignment="0" applyProtection="0"/>
    <xf numFmtId="0" fontId="50" fillId="9" borderId="17" applyNumberFormat="0" applyAlignment="0" applyProtection="0"/>
    <xf numFmtId="0" fontId="51" fillId="9" borderId="16" applyNumberFormat="0" applyAlignment="0" applyProtection="0"/>
    <xf numFmtId="0" fontId="52" fillId="0" borderId="18" applyNumberFormat="0" applyFill="0" applyAlignment="0" applyProtection="0"/>
    <xf numFmtId="0" fontId="53" fillId="10" borderId="19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57" fillId="35" borderId="0" applyNumberFormat="0" applyBorder="0" applyAlignment="0" applyProtection="0"/>
    <xf numFmtId="0" fontId="33" fillId="0" borderId="0"/>
    <xf numFmtId="0" fontId="33" fillId="11" borderId="20" applyNumberFormat="0" applyFont="0" applyAlignment="0" applyProtection="0"/>
    <xf numFmtId="0" fontId="32" fillId="0" borderId="0"/>
    <xf numFmtId="0" fontId="32" fillId="11" borderId="20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1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1">
    <xf numFmtId="0" fontId="0" fillId="0" borderId="0" xfId="0"/>
    <xf numFmtId="0" fontId="35" fillId="0" borderId="9" xfId="0" applyFont="1" applyBorder="1" applyAlignment="1">
      <alignment vertical="center"/>
    </xf>
    <xf numFmtId="166" fontId="35" fillId="0" borderId="10" xfId="0" applyNumberFormat="1" applyFont="1" applyBorder="1" applyAlignment="1">
      <alignment horizontal="center" vertical="center"/>
    </xf>
    <xf numFmtId="9" fontId="35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5" fontId="35" fillId="0" borderId="9" xfId="0" applyNumberFormat="1" applyFont="1" applyBorder="1" applyAlignment="1">
      <alignment vertical="center"/>
    </xf>
    <xf numFmtId="0" fontId="35" fillId="0" borderId="7" xfId="0" applyFont="1" applyBorder="1" applyAlignment="1">
      <alignment horizontal="left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165" fontId="35" fillId="0" borderId="10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6" fillId="0" borderId="0" xfId="0" applyFont="1" applyBorder="1"/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0" fillId="0" borderId="0" xfId="0" applyFont="1"/>
    <xf numFmtId="2" fontId="0" fillId="0" borderId="0" xfId="0" applyNumberFormat="1"/>
    <xf numFmtId="0" fontId="39" fillId="0" borderId="2" xfId="0" applyFont="1" applyBorder="1" applyAlignment="1">
      <alignment vertical="center"/>
    </xf>
    <xf numFmtId="164" fontId="39" fillId="0" borderId="2" xfId="43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2" xfId="0" applyNumberFormat="1" applyFont="1" applyBorder="1" applyAlignment="1">
      <alignment horizontal="center" vertical="center"/>
    </xf>
    <xf numFmtId="9" fontId="35" fillId="0" borderId="8" xfId="0" applyNumberFormat="1" applyFont="1" applyBorder="1" applyAlignment="1">
      <alignment horizontal="center" vertical="center"/>
    </xf>
    <xf numFmtId="0" fontId="0" fillId="0" borderId="10" xfId="0" applyBorder="1"/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0" fontId="10" fillId="0" borderId="0" xfId="351"/>
    <xf numFmtId="3" fontId="41" fillId="0" borderId="0" xfId="0" applyNumberFormat="1" applyFont="1" applyAlignment="1">
      <alignment horizontal="left"/>
    </xf>
    <xf numFmtId="0" fontId="60" fillId="0" borderId="0" xfId="0" applyFont="1"/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164" fontId="4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164" fontId="40" fillId="0" borderId="2" xfId="43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0" borderId="0" xfId="393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4" fillId="0" borderId="0" xfId="436"/>
    <xf numFmtId="0" fontId="40" fillId="0" borderId="0" xfId="0" applyFont="1" applyAlignment="1">
      <alignment horizontal="center" vertical="center"/>
    </xf>
    <xf numFmtId="164" fontId="34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34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6" fillId="0" borderId="0" xfId="0" applyFont="1" applyBorder="1"/>
    <xf numFmtId="3" fontId="39" fillId="0" borderId="2" xfId="0" applyNumberFormat="1" applyFont="1" applyBorder="1"/>
    <xf numFmtId="0" fontId="39" fillId="0" borderId="2" xfId="0" applyFont="1" applyBorder="1" applyAlignment="1">
      <alignment horizontal="center"/>
    </xf>
    <xf numFmtId="0" fontId="39" fillId="0" borderId="10" xfId="351" applyFont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3" fontId="39" fillId="0" borderId="10" xfId="351" applyNumberFormat="1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/>
    </xf>
    <xf numFmtId="3" fontId="62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" fillId="0" borderId="0" xfId="464"/>
    <xf numFmtId="0" fontId="41" fillId="0" borderId="2" xfId="0" applyFont="1" applyBorder="1" applyAlignment="1">
      <alignment horizontal="center" vertical="center"/>
    </xf>
    <xf numFmtId="0" fontId="1" fillId="0" borderId="0" xfId="478"/>
    <xf numFmtId="0" fontId="41" fillId="0" borderId="2" xfId="0" applyFont="1" applyBorder="1" applyAlignment="1">
      <alignment horizontal="center" vertical="center"/>
    </xf>
    <xf numFmtId="2" fontId="39" fillId="0" borderId="2" xfId="0" applyNumberFormat="1" applyFont="1" applyBorder="1" applyAlignment="1">
      <alignment horizontal="center"/>
    </xf>
    <xf numFmtId="164" fontId="39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3" xfId="478" applyFont="1" applyBorder="1" applyAlignment="1">
      <alignment horizontal="left" vertical="center"/>
    </xf>
    <xf numFmtId="0" fontId="39" fillId="0" borderId="4" xfId="478" applyFont="1" applyBorder="1" applyAlignment="1">
      <alignment horizontal="left" vertical="center"/>
    </xf>
    <xf numFmtId="0" fontId="39" fillId="0" borderId="5" xfId="478" applyFont="1" applyBorder="1" applyAlignment="1">
      <alignment horizontal="left" vertical="center"/>
    </xf>
    <xf numFmtId="3" fontId="41" fillId="0" borderId="0" xfId="0" applyNumberFormat="1" applyFont="1" applyAlignment="1">
      <alignment horizontal="left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64" fontId="39" fillId="0" borderId="3" xfId="43" applyNumberFormat="1" applyFont="1" applyBorder="1" applyAlignment="1">
      <alignment horizontal="center" vertical="center"/>
    </xf>
    <xf numFmtId="164" fontId="39" fillId="0" borderId="4" xfId="43" applyNumberFormat="1" applyFont="1" applyBorder="1" applyAlignment="1">
      <alignment horizontal="center" vertical="center"/>
    </xf>
    <xf numFmtId="164" fontId="39" fillId="0" borderId="5" xfId="43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36" fillId="0" borderId="0" xfId="0" applyFont="1" applyBorder="1"/>
    <xf numFmtId="0" fontId="34" fillId="0" borderId="3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6" fontId="35" fillId="0" borderId="9" xfId="0" applyNumberFormat="1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164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/>
    </xf>
    <xf numFmtId="10" fontId="35" fillId="0" borderId="9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10" fontId="35" fillId="0" borderId="7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4" fontId="39" fillId="0" borderId="2" xfId="0" applyNumberFormat="1" applyFont="1" applyBorder="1" applyAlignment="1">
      <alignment horizontal="center" vertical="center"/>
    </xf>
    <xf numFmtId="2" fontId="58" fillId="0" borderId="2" xfId="0" applyNumberFormat="1" applyFont="1" applyBorder="1" applyAlignment="1">
      <alignment horizontal="center" vertical="center"/>
    </xf>
    <xf numFmtId="3" fontId="39" fillId="0" borderId="2" xfId="0" applyNumberFormat="1" applyFont="1" applyBorder="1" applyAlignment="1">
      <alignment horizontal="center" vertical="center"/>
    </xf>
    <xf numFmtId="2" fontId="5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39" fillId="0" borderId="2" xfId="0" applyNumberFormat="1" applyFont="1" applyBorder="1" applyAlignment="1">
      <alignment horizontal="center" vertical="center"/>
    </xf>
    <xf numFmtId="2" fontId="63" fillId="0" borderId="0" xfId="0" applyNumberFormat="1" applyFont="1" applyAlignment="1">
      <alignment horizontal="left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left" vertical="center" wrapText="1"/>
    </xf>
  </cellXfs>
  <cellStyles count="492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33" xfId="480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33" xfId="482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33" xfId="484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33" xfId="486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33" xfId="488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33" xfId="490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33" xfId="481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33" xfId="483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33" xfId="485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33" xfId="487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33" xfId="489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33" xfId="491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34" xfId="478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34" xfId="479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25416324544218027"/>
          <c:y val="3.5053914439039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280293514736864E-2"/>
                  <c:y val="6.870479513414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317514911389131E-2"/>
                  <c:y val="-8.179106354220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902572662486084E-2"/>
                  <c:y val="7.090606189196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7571311897736453E-2"/>
                  <c:y val="-8.1082244958901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35329997286704E-2"/>
                  <c:y val="7.18883492856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8759013075179822E-2"/>
                  <c:y val="-7.720527449038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1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[1]مؤشر!$B$1:$N$1</c:f>
              <c:strCache>
                <c:ptCount val="13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  <c:pt idx="8">
                  <c:v> 14/5</c:v>
                </c:pt>
                <c:pt idx="9">
                  <c:v> 15/5</c:v>
                </c:pt>
                <c:pt idx="10">
                  <c:v> 16/5</c:v>
                </c:pt>
                <c:pt idx="11">
                  <c:v> 17/5</c:v>
                </c:pt>
                <c:pt idx="12">
                  <c:v> 20/5</c:v>
                </c:pt>
              </c:strCache>
            </c:strRef>
          </c:cat>
          <c:val>
            <c:numRef>
              <c:f>[1]مؤشر!$B$2:$N$2</c:f>
              <c:numCache>
                <c:formatCode>General</c:formatCode>
                <c:ptCount val="13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>
                  <c:v>117.4</c:v>
                </c:pt>
                <c:pt idx="7">
                  <c:v>117.25</c:v>
                </c:pt>
                <c:pt idx="8">
                  <c:v>117.01</c:v>
                </c:pt>
                <c:pt idx="9">
                  <c:v>116.43</c:v>
                </c:pt>
                <c:pt idx="10">
                  <c:v>115.8</c:v>
                </c:pt>
                <c:pt idx="11">
                  <c:v>116.11</c:v>
                </c:pt>
                <c:pt idx="12">
                  <c:v>115.31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25440"/>
        <c:axId val="33761152"/>
      </c:lineChart>
      <c:catAx>
        <c:axId val="337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33761152"/>
        <c:crosses val="autoZero"/>
        <c:auto val="1"/>
        <c:lblAlgn val="ctr"/>
        <c:lblOffset val="100"/>
        <c:noMultiLvlLbl val="0"/>
      </c:catAx>
      <c:valAx>
        <c:axId val="3376115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3372544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6673486678"/>
          <c:y val="2.65779821000635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5771733528234826E-2"/>
                  <c:y val="-6.6842162481169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217773824136751E-2"/>
                  <c:y val="-8.1156408703349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764217970506744E-2"/>
                  <c:y val="-7.670502725620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9268993195855872E-2"/>
                  <c:y val="-7.259128111944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662658592968908E-2"/>
                  <c:y val="-7.43288449890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7.7730357669788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13/5</c:v>
                </c:pt>
                <c:pt idx="1">
                  <c:v> 14/5</c:v>
                </c:pt>
                <c:pt idx="2">
                  <c:v> 15/5</c:v>
                </c:pt>
                <c:pt idx="3">
                  <c:v> 16/5</c:v>
                </c:pt>
                <c:pt idx="4">
                  <c:v> 17/5</c:v>
                </c:pt>
                <c:pt idx="5">
                  <c:v> 20/5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1148981417</c:v>
                </c:pt>
                <c:pt idx="1">
                  <c:v>633447084</c:v>
                </c:pt>
                <c:pt idx="2">
                  <c:v>820069102</c:v>
                </c:pt>
                <c:pt idx="3">
                  <c:v>913977272</c:v>
                </c:pt>
                <c:pt idx="4">
                  <c:v>584601732</c:v>
                </c:pt>
                <c:pt idx="5">
                  <c:v>30657882330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10592"/>
        <c:axId val="80214656"/>
      </c:lineChart>
      <c:catAx>
        <c:axId val="445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0214656"/>
        <c:crosses val="autoZero"/>
        <c:auto val="1"/>
        <c:lblAlgn val="ctr"/>
        <c:lblOffset val="100"/>
        <c:noMultiLvlLbl val="0"/>
      </c:catAx>
      <c:valAx>
        <c:axId val="80214656"/>
        <c:scaling>
          <c:orientation val="minMax"/>
          <c:max val="350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44510592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6790759958259917E-2"/>
                  <c:y val="-6.8776709659758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25644633149429E-2"/>
                  <c:y val="-9.473133342994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1279469254888028E-2"/>
                  <c:y val="-8.428996988873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521148296711139E-2"/>
                  <c:y val="-9.7796241727452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8786426910218925E-2"/>
                  <c:y val="-0.110636201149702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092312192031414E-2"/>
                  <c:y val="-8.2952514371286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13/5</c:v>
                </c:pt>
                <c:pt idx="1">
                  <c:v> 14/5</c:v>
                </c:pt>
                <c:pt idx="2">
                  <c:v> 15/5</c:v>
                </c:pt>
                <c:pt idx="3">
                  <c:v> 16/5</c:v>
                </c:pt>
                <c:pt idx="4">
                  <c:v> 17/5</c:v>
                </c:pt>
                <c:pt idx="5">
                  <c:v> 20/5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2261706324</c:v>
                </c:pt>
                <c:pt idx="1">
                  <c:v>1561319342</c:v>
                </c:pt>
                <c:pt idx="2">
                  <c:v>2180471862</c:v>
                </c:pt>
                <c:pt idx="3">
                  <c:v>1534593758</c:v>
                </c:pt>
                <c:pt idx="4">
                  <c:v>1421696352</c:v>
                </c:pt>
                <c:pt idx="5">
                  <c:v>35546896737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42784"/>
        <c:axId val="79762176"/>
      </c:lineChart>
      <c:catAx>
        <c:axId val="67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79762176"/>
        <c:crosses val="autoZero"/>
        <c:auto val="1"/>
        <c:lblAlgn val="ctr"/>
        <c:lblOffset val="100"/>
        <c:noMultiLvlLbl val="0"/>
      </c:catAx>
      <c:valAx>
        <c:axId val="79762176"/>
        <c:scaling>
          <c:orientation val="minMax"/>
          <c:max val="450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671427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565283</xdr:colOff>
      <xdr:row>18</xdr:row>
      <xdr:rowOff>43296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9</xdr:col>
      <xdr:colOff>593858</xdr:colOff>
      <xdr:row>35</xdr:row>
      <xdr:rowOff>107588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9</xdr:col>
      <xdr:colOff>603383</xdr:colOff>
      <xdr:row>50</xdr:row>
      <xdr:rowOff>85510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0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  <cell r="J1" t="str">
            <v xml:space="preserve"> 14/5</v>
          </cell>
          <cell r="K1" t="str">
            <v xml:space="preserve"> 15/5</v>
          </cell>
          <cell r="L1" t="str">
            <v xml:space="preserve"> 16/5</v>
          </cell>
          <cell r="M1" t="str">
            <v xml:space="preserve"> 17/5</v>
          </cell>
          <cell r="N1" t="str">
            <v xml:space="preserve"> 20/5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  <cell r="J2">
            <v>117.01</v>
          </cell>
          <cell r="K2">
            <v>116.43</v>
          </cell>
          <cell r="L2">
            <v>115.8</v>
          </cell>
          <cell r="M2">
            <v>116.11</v>
          </cell>
          <cell r="N2">
            <v>115.31</v>
          </cell>
        </row>
      </sheetData>
      <sheetData sheetId="1">
        <row r="1">
          <cell r="B1" t="str">
            <v xml:space="preserve"> 13/5</v>
          </cell>
          <cell r="C1" t="str">
            <v xml:space="preserve"> 14/5</v>
          </cell>
          <cell r="D1" t="str">
            <v xml:space="preserve"> 15/5</v>
          </cell>
          <cell r="E1" t="str">
            <v xml:space="preserve"> 16/5</v>
          </cell>
          <cell r="F1" t="str">
            <v xml:space="preserve"> 17/5</v>
          </cell>
          <cell r="G1" t="str">
            <v xml:space="preserve"> 20/5</v>
          </cell>
        </row>
        <row r="2">
          <cell r="A2" t="str">
            <v>عدد الاسهم</v>
          </cell>
          <cell r="B2">
            <v>1148981417</v>
          </cell>
          <cell r="C2">
            <v>633447084</v>
          </cell>
          <cell r="D2">
            <v>820069102</v>
          </cell>
          <cell r="E2">
            <v>913977272</v>
          </cell>
          <cell r="F2">
            <v>584601732</v>
          </cell>
          <cell r="G2">
            <v>30657882330</v>
          </cell>
        </row>
      </sheetData>
      <sheetData sheetId="2">
        <row r="1">
          <cell r="B1" t="str">
            <v xml:space="preserve"> 13/5</v>
          </cell>
          <cell r="C1" t="str">
            <v xml:space="preserve"> 14/5</v>
          </cell>
          <cell r="D1" t="str">
            <v xml:space="preserve"> 15/5</v>
          </cell>
          <cell r="E1" t="str">
            <v xml:space="preserve"> 16/5</v>
          </cell>
          <cell r="F1" t="str">
            <v xml:space="preserve"> 17/5</v>
          </cell>
          <cell r="G1" t="str">
            <v xml:space="preserve"> 20/5</v>
          </cell>
        </row>
        <row r="2">
          <cell r="A2" t="str">
            <v>القيمة المتداولة</v>
          </cell>
          <cell r="B2">
            <v>2261706324</v>
          </cell>
          <cell r="C2">
            <v>1561319342</v>
          </cell>
          <cell r="D2">
            <v>2180471862</v>
          </cell>
          <cell r="E2">
            <v>1534593758</v>
          </cell>
          <cell r="F2">
            <v>1421696352</v>
          </cell>
          <cell r="G2">
            <v>35546896737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opLeftCell="A28" workbookViewId="0">
      <selection activeCell="C15" sqref="C15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3" t="s">
        <v>0</v>
      </c>
      <c r="C1" s="30"/>
      <c r="D1" s="30"/>
    </row>
    <row r="2" spans="2:14" ht="20.25" customHeight="1" x14ac:dyDescent="0.25">
      <c r="B2" s="54" t="s">
        <v>238</v>
      </c>
      <c r="C2" s="29"/>
      <c r="D2" s="29"/>
    </row>
    <row r="3" spans="2:14" ht="15.75" x14ac:dyDescent="0.25">
      <c r="B3" s="54" t="s">
        <v>1</v>
      </c>
      <c r="C3" s="29"/>
      <c r="D3" s="29"/>
    </row>
    <row r="4" spans="2:14" ht="15.75" x14ac:dyDescent="0.25">
      <c r="B4" s="54" t="s">
        <v>2</v>
      </c>
      <c r="C4" s="168">
        <v>115.31</v>
      </c>
      <c r="D4" s="168"/>
    </row>
    <row r="5" spans="2:14" ht="15.75" x14ac:dyDescent="0.25">
      <c r="B5" s="54" t="s">
        <v>3</v>
      </c>
      <c r="C5" s="168">
        <v>-0.69</v>
      </c>
      <c r="D5" s="168"/>
    </row>
    <row r="6" spans="2:14" ht="15.75" x14ac:dyDescent="0.25">
      <c r="B6" s="54" t="s">
        <v>4</v>
      </c>
      <c r="C6" s="98">
        <f>N79</f>
        <v>35546896737</v>
      </c>
      <c r="D6" s="98"/>
    </row>
    <row r="7" spans="2:14" ht="15.75" x14ac:dyDescent="0.25">
      <c r="B7" s="54" t="s">
        <v>5</v>
      </c>
      <c r="C7" s="98">
        <f>M79</f>
        <v>30657882330</v>
      </c>
      <c r="D7" s="98"/>
      <c r="G7" s="31"/>
      <c r="H7" s="31"/>
      <c r="I7" s="31"/>
      <c r="J7" s="31"/>
    </row>
    <row r="8" spans="2:14" ht="15.75" x14ac:dyDescent="0.25">
      <c r="B8" s="54" t="s">
        <v>6</v>
      </c>
      <c r="C8" s="52">
        <f>L79</f>
        <v>720</v>
      </c>
      <c r="D8" s="29"/>
      <c r="G8" s="31"/>
      <c r="H8" s="31"/>
      <c r="J8" s="31"/>
    </row>
    <row r="9" spans="2:14" ht="15.75" x14ac:dyDescent="0.25">
      <c r="B9" s="54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4" t="s">
        <v>8</v>
      </c>
      <c r="C10" s="28">
        <v>48</v>
      </c>
      <c r="D10" s="29"/>
    </row>
    <row r="11" spans="2:14" ht="15.75" x14ac:dyDescent="0.25">
      <c r="B11" s="54" t="s">
        <v>9</v>
      </c>
      <c r="C11" s="28">
        <v>10</v>
      </c>
      <c r="D11" s="29"/>
    </row>
    <row r="12" spans="2:14" ht="15.75" x14ac:dyDescent="0.25">
      <c r="B12" s="54" t="s">
        <v>10</v>
      </c>
      <c r="C12" s="28">
        <v>27</v>
      </c>
      <c r="D12" s="29"/>
    </row>
    <row r="13" spans="2:14" ht="15.75" x14ac:dyDescent="0.25">
      <c r="B13" s="54" t="s">
        <v>150</v>
      </c>
      <c r="C13" s="28">
        <v>10</v>
      </c>
      <c r="D13" s="29"/>
    </row>
    <row r="14" spans="2:14" ht="15.75" x14ac:dyDescent="0.25">
      <c r="B14" s="54" t="s">
        <v>95</v>
      </c>
      <c r="C14" s="28">
        <v>6</v>
      </c>
      <c r="D14" s="29"/>
    </row>
    <row r="15" spans="2:14" ht="15.75" x14ac:dyDescent="0.25">
      <c r="B15" s="54" t="s">
        <v>149</v>
      </c>
      <c r="C15" s="28">
        <v>21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4" ht="12" customHeight="1" x14ac:dyDescent="0.2">
      <c r="B17" s="102" t="s">
        <v>23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</row>
    <row r="18" spans="2:14" ht="12" customHeight="1" x14ac:dyDescent="0.2">
      <c r="B18" s="32" t="s">
        <v>125</v>
      </c>
      <c r="C18" s="33" t="s">
        <v>142</v>
      </c>
      <c r="D18" s="89">
        <v>1.23</v>
      </c>
      <c r="E18" s="89">
        <v>1.23</v>
      </c>
      <c r="F18" s="89">
        <v>1.23</v>
      </c>
      <c r="G18" s="89">
        <v>1.23</v>
      </c>
      <c r="H18" s="89">
        <v>1.23</v>
      </c>
      <c r="I18" s="89">
        <v>1.23</v>
      </c>
      <c r="J18" s="89">
        <v>1.23</v>
      </c>
      <c r="K18" s="88">
        <v>0</v>
      </c>
      <c r="L18" s="77">
        <v>6</v>
      </c>
      <c r="M18" s="76">
        <v>3647412</v>
      </c>
      <c r="N18" s="76">
        <v>4486317</v>
      </c>
    </row>
    <row r="19" spans="2:14" ht="12" customHeight="1" x14ac:dyDescent="0.2">
      <c r="B19" s="32" t="s">
        <v>24</v>
      </c>
      <c r="C19" s="33" t="s">
        <v>170</v>
      </c>
      <c r="D19" s="89">
        <v>2.2799999999999998</v>
      </c>
      <c r="E19" s="89">
        <v>2.29</v>
      </c>
      <c r="F19" s="89">
        <v>2.2799999999999998</v>
      </c>
      <c r="G19" s="89">
        <v>2.2799999999999998</v>
      </c>
      <c r="H19" s="89">
        <v>2.29</v>
      </c>
      <c r="I19" s="89">
        <v>2.2799999999999998</v>
      </c>
      <c r="J19" s="89">
        <v>2.2799999999999998</v>
      </c>
      <c r="K19" s="88">
        <v>0</v>
      </c>
      <c r="L19" s="77">
        <v>19</v>
      </c>
      <c r="M19" s="76">
        <v>41001449</v>
      </c>
      <c r="N19" s="76">
        <v>93662413</v>
      </c>
    </row>
    <row r="20" spans="2:14" ht="12" customHeight="1" x14ac:dyDescent="0.2">
      <c r="B20" s="32" t="s">
        <v>96</v>
      </c>
      <c r="C20" s="32" t="s">
        <v>204</v>
      </c>
      <c r="D20" s="89">
        <v>1.05</v>
      </c>
      <c r="E20" s="89">
        <v>1.05</v>
      </c>
      <c r="F20" s="89">
        <v>1.05</v>
      </c>
      <c r="G20" s="89">
        <v>1.05</v>
      </c>
      <c r="H20" s="89">
        <v>1.03</v>
      </c>
      <c r="I20" s="89">
        <v>1.05</v>
      </c>
      <c r="J20" s="89">
        <v>1.03</v>
      </c>
      <c r="K20" s="88">
        <v>1.94</v>
      </c>
      <c r="L20" s="77">
        <v>2</v>
      </c>
      <c r="M20" s="76">
        <v>7500000</v>
      </c>
      <c r="N20" s="76">
        <v>7875000</v>
      </c>
    </row>
    <row r="21" spans="2:14" ht="12" customHeight="1" x14ac:dyDescent="0.2">
      <c r="B21" s="32" t="s">
        <v>127</v>
      </c>
      <c r="C21" s="33" t="s">
        <v>172</v>
      </c>
      <c r="D21" s="89">
        <v>0.92</v>
      </c>
      <c r="E21" s="89">
        <v>0.92</v>
      </c>
      <c r="F21" s="89">
        <v>0.92</v>
      </c>
      <c r="G21" s="89">
        <v>0.92</v>
      </c>
      <c r="H21" s="89">
        <v>0.92</v>
      </c>
      <c r="I21" s="89">
        <v>0.92</v>
      </c>
      <c r="J21" s="89">
        <v>0.93</v>
      </c>
      <c r="K21" s="88">
        <v>-1.08</v>
      </c>
      <c r="L21" s="77">
        <v>20</v>
      </c>
      <c r="M21" s="76">
        <v>42481847</v>
      </c>
      <c r="N21" s="76">
        <v>39083299</v>
      </c>
    </row>
    <row r="22" spans="2:14" ht="12" customHeight="1" x14ac:dyDescent="0.2">
      <c r="B22" s="32" t="s">
        <v>160</v>
      </c>
      <c r="C22" s="32" t="s">
        <v>161</v>
      </c>
      <c r="D22" s="89">
        <v>3.14</v>
      </c>
      <c r="E22" s="89">
        <v>3.14</v>
      </c>
      <c r="F22" s="89">
        <v>3.06</v>
      </c>
      <c r="G22" s="89">
        <v>3.08</v>
      </c>
      <c r="H22" s="89">
        <v>3.14</v>
      </c>
      <c r="I22" s="89">
        <v>3.06</v>
      </c>
      <c r="J22" s="89">
        <v>3.15</v>
      </c>
      <c r="K22" s="88">
        <v>-2.86</v>
      </c>
      <c r="L22" s="77">
        <v>3</v>
      </c>
      <c r="M22" s="76">
        <v>450000</v>
      </c>
      <c r="N22" s="76">
        <v>1385000</v>
      </c>
    </row>
    <row r="23" spans="2:14" ht="12" customHeight="1" x14ac:dyDescent="0.2">
      <c r="B23" s="32" t="s">
        <v>98</v>
      </c>
      <c r="C23" s="32" t="s">
        <v>168</v>
      </c>
      <c r="D23" s="89">
        <v>0.81</v>
      </c>
      <c r="E23" s="89">
        <v>0.81</v>
      </c>
      <c r="F23" s="89">
        <v>0.81</v>
      </c>
      <c r="G23" s="89">
        <v>0.81</v>
      </c>
      <c r="H23" s="89">
        <v>0.83</v>
      </c>
      <c r="I23" s="89">
        <v>0.81</v>
      </c>
      <c r="J23" s="89">
        <v>0.82</v>
      </c>
      <c r="K23" s="88">
        <v>-1.22</v>
      </c>
      <c r="L23" s="77">
        <v>1</v>
      </c>
      <c r="M23" s="76">
        <v>13670</v>
      </c>
      <c r="N23" s="76">
        <v>11073</v>
      </c>
    </row>
    <row r="24" spans="2:14" ht="12" customHeight="1" x14ac:dyDescent="0.2">
      <c r="B24" s="32" t="s">
        <v>165</v>
      </c>
      <c r="C24" s="33" t="s">
        <v>164</v>
      </c>
      <c r="D24" s="89">
        <v>1.1299999999999999</v>
      </c>
      <c r="E24" s="89">
        <v>1.1299999999999999</v>
      </c>
      <c r="F24" s="89">
        <v>1.1299999999999999</v>
      </c>
      <c r="G24" s="89">
        <v>1.1299999999999999</v>
      </c>
      <c r="H24" s="89">
        <v>1.1299999999999999</v>
      </c>
      <c r="I24" s="89">
        <v>1.1299999999999999</v>
      </c>
      <c r="J24" s="89">
        <v>1.1299999999999999</v>
      </c>
      <c r="K24" s="88">
        <v>0</v>
      </c>
      <c r="L24" s="77">
        <v>10</v>
      </c>
      <c r="M24" s="76">
        <v>29693050000</v>
      </c>
      <c r="N24" s="76">
        <v>33553146500</v>
      </c>
    </row>
    <row r="25" spans="2:14" ht="12" customHeight="1" x14ac:dyDescent="0.2">
      <c r="B25" s="32" t="s">
        <v>81</v>
      </c>
      <c r="C25" s="33" t="s">
        <v>210</v>
      </c>
      <c r="D25" s="89">
        <v>0.86</v>
      </c>
      <c r="E25" s="89">
        <v>0.86</v>
      </c>
      <c r="F25" s="89">
        <v>0.86</v>
      </c>
      <c r="G25" s="89">
        <v>0.86</v>
      </c>
      <c r="H25" s="89">
        <v>0.86</v>
      </c>
      <c r="I25" s="89">
        <v>0.86</v>
      </c>
      <c r="J25" s="89">
        <v>0.86</v>
      </c>
      <c r="K25" s="88">
        <v>0</v>
      </c>
      <c r="L25" s="77">
        <v>11</v>
      </c>
      <c r="M25" s="76">
        <v>34752160</v>
      </c>
      <c r="N25" s="76">
        <v>29886858</v>
      </c>
    </row>
    <row r="26" spans="2:14" ht="12" customHeight="1" x14ac:dyDescent="0.2">
      <c r="B26" s="32" t="s">
        <v>218</v>
      </c>
      <c r="C26" s="33" t="s">
        <v>219</v>
      </c>
      <c r="D26" s="89">
        <v>0.79</v>
      </c>
      <c r="E26" s="89">
        <v>0.79</v>
      </c>
      <c r="F26" s="89">
        <v>0.79</v>
      </c>
      <c r="G26" s="89">
        <v>0.79</v>
      </c>
      <c r="H26" s="89">
        <v>0.79</v>
      </c>
      <c r="I26" s="89">
        <v>0.79</v>
      </c>
      <c r="J26" s="89">
        <v>0.79</v>
      </c>
      <c r="K26" s="88">
        <v>0</v>
      </c>
      <c r="L26" s="77">
        <v>1</v>
      </c>
      <c r="M26" s="76">
        <v>1478360</v>
      </c>
      <c r="N26" s="76">
        <v>1167904</v>
      </c>
    </row>
    <row r="27" spans="2:14" ht="12" customHeight="1" x14ac:dyDescent="0.2">
      <c r="B27" s="32" t="s">
        <v>182</v>
      </c>
      <c r="C27" s="33" t="s">
        <v>183</v>
      </c>
      <c r="D27" s="89">
        <v>2.04</v>
      </c>
      <c r="E27" s="89">
        <v>2.0699999999999998</v>
      </c>
      <c r="F27" s="89">
        <v>2.02</v>
      </c>
      <c r="G27" s="89">
        <v>2.04</v>
      </c>
      <c r="H27" s="89">
        <v>2</v>
      </c>
      <c r="I27" s="89">
        <v>2.0699999999999998</v>
      </c>
      <c r="J27" s="89">
        <v>2.02</v>
      </c>
      <c r="K27" s="88">
        <v>2.48</v>
      </c>
      <c r="L27" s="77">
        <v>51</v>
      </c>
      <c r="M27" s="76">
        <v>136654573</v>
      </c>
      <c r="N27" s="76">
        <v>279244329</v>
      </c>
    </row>
    <row r="28" spans="2:14" ht="12" customHeight="1" x14ac:dyDescent="0.2">
      <c r="B28" s="32" t="s">
        <v>205</v>
      </c>
      <c r="C28" s="32" t="s">
        <v>206</v>
      </c>
      <c r="D28" s="89">
        <v>2.2000000000000002</v>
      </c>
      <c r="E28" s="89">
        <v>2.2000000000000002</v>
      </c>
      <c r="F28" s="89">
        <v>2.2000000000000002</v>
      </c>
      <c r="G28" s="89">
        <v>2.2000000000000002</v>
      </c>
      <c r="H28" s="89">
        <v>2.2000000000000002</v>
      </c>
      <c r="I28" s="89">
        <v>2.2000000000000002</v>
      </c>
      <c r="J28" s="89">
        <v>2.2000000000000002</v>
      </c>
      <c r="K28" s="88">
        <v>0</v>
      </c>
      <c r="L28" s="77">
        <v>3</v>
      </c>
      <c r="M28" s="76">
        <v>4300000</v>
      </c>
      <c r="N28" s="76">
        <v>9460000</v>
      </c>
    </row>
    <row r="29" spans="2:14" ht="12" customHeight="1" x14ac:dyDescent="0.2">
      <c r="B29" s="32" t="s">
        <v>26</v>
      </c>
      <c r="C29" s="32" t="s">
        <v>217</v>
      </c>
      <c r="D29" s="89">
        <v>0.85</v>
      </c>
      <c r="E29" s="89">
        <v>0.86</v>
      </c>
      <c r="F29" s="89">
        <v>0.85</v>
      </c>
      <c r="G29" s="89">
        <v>0.85</v>
      </c>
      <c r="H29" s="89">
        <v>0.87</v>
      </c>
      <c r="I29" s="89">
        <v>0.86</v>
      </c>
      <c r="J29" s="89">
        <v>0.87</v>
      </c>
      <c r="K29" s="88">
        <v>-1.1499999999999999</v>
      </c>
      <c r="L29" s="77">
        <v>2</v>
      </c>
      <c r="M29" s="76">
        <v>591840</v>
      </c>
      <c r="N29" s="76">
        <v>503164</v>
      </c>
    </row>
    <row r="30" spans="2:14" ht="12" customHeight="1" x14ac:dyDescent="0.2">
      <c r="B30" s="32" t="s">
        <v>179</v>
      </c>
      <c r="C30" s="32" t="s">
        <v>189</v>
      </c>
      <c r="D30" s="89">
        <v>0.94</v>
      </c>
      <c r="E30" s="89">
        <v>0.94</v>
      </c>
      <c r="F30" s="89">
        <v>0.93</v>
      </c>
      <c r="G30" s="89">
        <v>0.94</v>
      </c>
      <c r="H30" s="89">
        <v>0.92</v>
      </c>
      <c r="I30" s="89">
        <v>0.94</v>
      </c>
      <c r="J30" s="89">
        <v>0.93</v>
      </c>
      <c r="K30" s="88">
        <v>1.08</v>
      </c>
      <c r="L30" s="77">
        <v>3</v>
      </c>
      <c r="M30" s="76">
        <v>5893891</v>
      </c>
      <c r="N30" s="76">
        <v>5539258</v>
      </c>
    </row>
    <row r="31" spans="2:14" ht="12" customHeight="1" x14ac:dyDescent="0.2">
      <c r="B31" s="108" t="s">
        <v>28</v>
      </c>
      <c r="C31" s="108"/>
      <c r="D31" s="108"/>
      <c r="E31" s="108"/>
      <c r="F31" s="108"/>
      <c r="G31" s="108"/>
      <c r="H31" s="108"/>
      <c r="I31" s="108"/>
      <c r="J31" s="108"/>
      <c r="K31" s="108"/>
      <c r="L31" s="77">
        <v>132</v>
      </c>
      <c r="M31" s="76">
        <v>29971815202</v>
      </c>
      <c r="N31" s="76">
        <v>34025451114</v>
      </c>
    </row>
    <row r="32" spans="2:14" ht="12" customHeight="1" x14ac:dyDescent="0.2">
      <c r="B32" s="99" t="s">
        <v>224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</row>
    <row r="33" spans="2:14" ht="12" customHeight="1" x14ac:dyDescent="0.2">
      <c r="B33" s="32" t="s">
        <v>29</v>
      </c>
      <c r="C33" s="33" t="s">
        <v>191</v>
      </c>
      <c r="D33" s="89">
        <v>1.1499999999999999</v>
      </c>
      <c r="E33" s="89">
        <v>1.1499999999999999</v>
      </c>
      <c r="F33" s="89">
        <v>1.1499999999999999</v>
      </c>
      <c r="G33" s="89">
        <v>1.1499999999999999</v>
      </c>
      <c r="H33" s="89">
        <v>1.18</v>
      </c>
      <c r="I33" s="89">
        <v>1.1499999999999999</v>
      </c>
      <c r="J33" s="89">
        <v>1.19</v>
      </c>
      <c r="K33" s="88">
        <v>-3.36</v>
      </c>
      <c r="L33" s="77">
        <v>1</v>
      </c>
      <c r="M33" s="76">
        <v>1000000</v>
      </c>
      <c r="N33" s="76">
        <v>1150000</v>
      </c>
    </row>
    <row r="34" spans="2:14" ht="12" customHeight="1" x14ac:dyDescent="0.2">
      <c r="B34" s="32" t="s">
        <v>30</v>
      </c>
      <c r="C34" s="32" t="s">
        <v>162</v>
      </c>
      <c r="D34" s="89">
        <v>2.31</v>
      </c>
      <c r="E34" s="89">
        <v>2.31</v>
      </c>
      <c r="F34" s="89">
        <v>2.31</v>
      </c>
      <c r="G34" s="89">
        <v>2.31</v>
      </c>
      <c r="H34" s="89">
        <v>2.2999999999999998</v>
      </c>
      <c r="I34" s="89">
        <v>2.31</v>
      </c>
      <c r="J34" s="89">
        <v>2.2999999999999998</v>
      </c>
      <c r="K34" s="88">
        <v>0.43</v>
      </c>
      <c r="L34" s="77">
        <v>2</v>
      </c>
      <c r="M34" s="76">
        <v>150000</v>
      </c>
      <c r="N34" s="76">
        <v>346500</v>
      </c>
    </row>
    <row r="35" spans="2:14" ht="12" customHeight="1" x14ac:dyDescent="0.2">
      <c r="B35" s="32" t="s">
        <v>82</v>
      </c>
      <c r="C35" s="33" t="s">
        <v>194</v>
      </c>
      <c r="D35" s="89">
        <v>0.93</v>
      </c>
      <c r="E35" s="89">
        <v>0.93</v>
      </c>
      <c r="F35" s="89">
        <v>0.93</v>
      </c>
      <c r="G35" s="89">
        <v>0.93</v>
      </c>
      <c r="H35" s="89">
        <v>0.91</v>
      </c>
      <c r="I35" s="89">
        <v>0.93</v>
      </c>
      <c r="J35" s="89">
        <v>0.94</v>
      </c>
      <c r="K35" s="88">
        <v>-1.06</v>
      </c>
      <c r="L35" s="77">
        <v>9</v>
      </c>
      <c r="M35" s="76">
        <v>10250000</v>
      </c>
      <c r="N35" s="76">
        <v>9532500</v>
      </c>
    </row>
    <row r="36" spans="2:14" ht="12" customHeight="1" x14ac:dyDescent="0.2">
      <c r="B36" s="32" t="s">
        <v>143</v>
      </c>
      <c r="C36" s="33" t="s">
        <v>144</v>
      </c>
      <c r="D36" s="89">
        <v>0.71</v>
      </c>
      <c r="E36" s="89">
        <v>0.71</v>
      </c>
      <c r="F36" s="89">
        <v>0.7</v>
      </c>
      <c r="G36" s="89">
        <v>0.71</v>
      </c>
      <c r="H36" s="89">
        <v>0.72</v>
      </c>
      <c r="I36" s="89">
        <v>0.7</v>
      </c>
      <c r="J36" s="89">
        <v>0.73</v>
      </c>
      <c r="K36" s="88">
        <v>-4.1100000000000003</v>
      </c>
      <c r="L36" s="77">
        <v>6</v>
      </c>
      <c r="M36" s="76">
        <v>7750000</v>
      </c>
      <c r="N36" s="76">
        <v>5467500</v>
      </c>
    </row>
    <row r="37" spans="2:14" ht="12" customHeight="1" x14ac:dyDescent="0.2">
      <c r="B37" s="32" t="s">
        <v>225</v>
      </c>
      <c r="C37" s="105"/>
      <c r="D37" s="106"/>
      <c r="E37" s="106"/>
      <c r="F37" s="106"/>
      <c r="G37" s="106"/>
      <c r="H37" s="106"/>
      <c r="I37" s="106"/>
      <c r="J37" s="106"/>
      <c r="K37" s="107"/>
      <c r="L37" s="77">
        <v>18</v>
      </c>
      <c r="M37" s="76">
        <v>19150000</v>
      </c>
      <c r="N37" s="76">
        <v>16496500</v>
      </c>
    </row>
    <row r="38" spans="2:14" ht="12" customHeight="1" x14ac:dyDescent="0.2">
      <c r="B38" s="99" t="s">
        <v>235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</row>
    <row r="39" spans="2:14" ht="12" customHeight="1" x14ac:dyDescent="0.2">
      <c r="B39" s="32" t="s">
        <v>101</v>
      </c>
      <c r="C39" s="32" t="s">
        <v>186</v>
      </c>
      <c r="D39" s="89">
        <v>0.42</v>
      </c>
      <c r="E39" s="89">
        <v>0.42</v>
      </c>
      <c r="F39" s="89">
        <v>0.42</v>
      </c>
      <c r="G39" s="89">
        <v>0.42</v>
      </c>
      <c r="H39" s="89">
        <v>0.42</v>
      </c>
      <c r="I39" s="89">
        <v>0.42</v>
      </c>
      <c r="J39" s="89">
        <v>0.42</v>
      </c>
      <c r="K39" s="88">
        <v>0</v>
      </c>
      <c r="L39" s="77">
        <v>1</v>
      </c>
      <c r="M39" s="76">
        <v>20000</v>
      </c>
      <c r="N39" s="76">
        <v>8400</v>
      </c>
    </row>
    <row r="40" spans="2:14" ht="12" customHeight="1" x14ac:dyDescent="0.2">
      <c r="B40" s="32" t="s">
        <v>103</v>
      </c>
      <c r="C40" s="32" t="s">
        <v>221</v>
      </c>
      <c r="D40" s="89">
        <v>1.3</v>
      </c>
      <c r="E40" s="89">
        <v>1.3</v>
      </c>
      <c r="F40" s="89">
        <v>1.3</v>
      </c>
      <c r="G40" s="89">
        <v>1.3</v>
      </c>
      <c r="H40" s="89">
        <v>1.3</v>
      </c>
      <c r="I40" s="89">
        <v>1.3</v>
      </c>
      <c r="J40" s="89">
        <v>1.3</v>
      </c>
      <c r="K40" s="88">
        <v>0</v>
      </c>
      <c r="L40" s="77">
        <v>1</v>
      </c>
      <c r="M40" s="76">
        <v>4400</v>
      </c>
      <c r="N40" s="76">
        <v>5720</v>
      </c>
    </row>
    <row r="41" spans="2:14" ht="12" customHeight="1" x14ac:dyDescent="0.2">
      <c r="B41" s="32" t="s">
        <v>225</v>
      </c>
      <c r="C41" s="105"/>
      <c r="D41" s="106"/>
      <c r="E41" s="106"/>
      <c r="F41" s="106"/>
      <c r="G41" s="106"/>
      <c r="H41" s="106"/>
      <c r="I41" s="106"/>
      <c r="J41" s="106"/>
      <c r="K41" s="107"/>
      <c r="L41" s="77">
        <v>2</v>
      </c>
      <c r="M41" s="76">
        <v>24400</v>
      </c>
      <c r="N41" s="76">
        <v>14120</v>
      </c>
    </row>
    <row r="42" spans="2:14" ht="12" customHeight="1" x14ac:dyDescent="0.2">
      <c r="B42" s="99" t="s">
        <v>33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</row>
    <row r="43" spans="2:14" ht="12" customHeight="1" x14ac:dyDescent="0.2">
      <c r="B43" s="32" t="s">
        <v>34</v>
      </c>
      <c r="C43" s="33" t="s">
        <v>140</v>
      </c>
      <c r="D43" s="89">
        <v>2.75</v>
      </c>
      <c r="E43" s="89">
        <v>2.75</v>
      </c>
      <c r="F43" s="89">
        <v>2.72</v>
      </c>
      <c r="G43" s="89">
        <v>2.72</v>
      </c>
      <c r="H43" s="89">
        <v>2.74</v>
      </c>
      <c r="I43" s="89">
        <v>2.72</v>
      </c>
      <c r="J43" s="89">
        <v>2.75</v>
      </c>
      <c r="K43" s="88">
        <v>-1.0900000000000001</v>
      </c>
      <c r="L43" s="77">
        <v>4</v>
      </c>
      <c r="M43" s="76">
        <v>3520000</v>
      </c>
      <c r="N43" s="76">
        <v>9582300</v>
      </c>
    </row>
    <row r="44" spans="2:14" ht="12" customHeight="1" x14ac:dyDescent="0.2">
      <c r="B44" s="32" t="s">
        <v>110</v>
      </c>
      <c r="C44" s="33" t="s">
        <v>166</v>
      </c>
      <c r="D44" s="89">
        <v>2.2000000000000002</v>
      </c>
      <c r="E44" s="89">
        <v>2.2000000000000002</v>
      </c>
      <c r="F44" s="89">
        <v>2.1800000000000002</v>
      </c>
      <c r="G44" s="89">
        <v>2.19</v>
      </c>
      <c r="H44" s="89">
        <v>2.2000000000000002</v>
      </c>
      <c r="I44" s="89">
        <v>2.1800000000000002</v>
      </c>
      <c r="J44" s="89">
        <v>2.2000000000000002</v>
      </c>
      <c r="K44" s="88">
        <v>-0.91</v>
      </c>
      <c r="L44" s="77">
        <v>2</v>
      </c>
      <c r="M44" s="76">
        <v>550000</v>
      </c>
      <c r="N44" s="76">
        <v>1202000</v>
      </c>
    </row>
    <row r="45" spans="2:14" ht="12" customHeight="1" x14ac:dyDescent="0.2">
      <c r="B45" s="32" t="s">
        <v>35</v>
      </c>
      <c r="C45" s="33" t="s">
        <v>190</v>
      </c>
      <c r="D45" s="89">
        <v>4.66</v>
      </c>
      <c r="E45" s="89">
        <v>4.66</v>
      </c>
      <c r="F45" s="89">
        <v>4.6399999999999997</v>
      </c>
      <c r="G45" s="89">
        <v>4.6500000000000004</v>
      </c>
      <c r="H45" s="89">
        <v>4.6900000000000004</v>
      </c>
      <c r="I45" s="89">
        <v>4.6399999999999997</v>
      </c>
      <c r="J45" s="89">
        <v>4.74</v>
      </c>
      <c r="K45" s="88">
        <v>-2.11</v>
      </c>
      <c r="L45" s="77">
        <v>9</v>
      </c>
      <c r="M45" s="76">
        <v>1800000</v>
      </c>
      <c r="N45" s="76">
        <v>8366500</v>
      </c>
    </row>
    <row r="46" spans="2:14" ht="12" customHeight="1" x14ac:dyDescent="0.2">
      <c r="B46" s="32" t="s">
        <v>181</v>
      </c>
      <c r="C46" s="33" t="s">
        <v>171</v>
      </c>
      <c r="D46" s="89">
        <v>48</v>
      </c>
      <c r="E46" s="89">
        <v>48</v>
      </c>
      <c r="F46" s="89">
        <v>48</v>
      </c>
      <c r="G46" s="89">
        <v>48</v>
      </c>
      <c r="H46" s="89">
        <v>44.43</v>
      </c>
      <c r="I46" s="89">
        <v>48</v>
      </c>
      <c r="J46" s="89">
        <v>45</v>
      </c>
      <c r="K46" s="88">
        <v>6.67</v>
      </c>
      <c r="L46" s="77">
        <v>1</v>
      </c>
      <c r="M46" s="76">
        <v>1000</v>
      </c>
      <c r="N46" s="76">
        <v>48000</v>
      </c>
    </row>
    <row r="47" spans="2:14" ht="12" customHeight="1" x14ac:dyDescent="0.2">
      <c r="B47" s="32" t="s">
        <v>84</v>
      </c>
      <c r="C47" s="33" t="s">
        <v>188</v>
      </c>
      <c r="D47" s="89">
        <v>6.3</v>
      </c>
      <c r="E47" s="89">
        <v>6.4</v>
      </c>
      <c r="F47" s="89">
        <v>6.15</v>
      </c>
      <c r="G47" s="89">
        <v>6.22</v>
      </c>
      <c r="H47" s="89">
        <v>6.41</v>
      </c>
      <c r="I47" s="89">
        <v>6.15</v>
      </c>
      <c r="J47" s="89">
        <v>6.26</v>
      </c>
      <c r="K47" s="88">
        <v>-1.76</v>
      </c>
      <c r="L47" s="77">
        <v>10</v>
      </c>
      <c r="M47" s="76">
        <v>3500000</v>
      </c>
      <c r="N47" s="76">
        <v>21787500</v>
      </c>
    </row>
    <row r="48" spans="2:14" ht="12" customHeight="1" x14ac:dyDescent="0.2">
      <c r="B48" s="32" t="s">
        <v>107</v>
      </c>
      <c r="C48" s="33" t="s">
        <v>232</v>
      </c>
      <c r="D48" s="89">
        <v>2.82</v>
      </c>
      <c r="E48" s="89">
        <v>3.44</v>
      </c>
      <c r="F48" s="89">
        <v>2.82</v>
      </c>
      <c r="G48" s="89">
        <v>3.01</v>
      </c>
      <c r="H48" s="89">
        <v>3.13</v>
      </c>
      <c r="I48" s="89">
        <v>3.44</v>
      </c>
      <c r="J48" s="89">
        <v>3.13</v>
      </c>
      <c r="K48" s="88">
        <v>9.9</v>
      </c>
      <c r="L48" s="77">
        <v>21</v>
      </c>
      <c r="M48" s="76">
        <v>12965019</v>
      </c>
      <c r="N48" s="76">
        <v>39008952</v>
      </c>
    </row>
    <row r="49" spans="2:15" ht="12" customHeight="1" x14ac:dyDescent="0.2">
      <c r="B49" s="92" t="s">
        <v>36</v>
      </c>
      <c r="C49" s="93"/>
      <c r="D49" s="93"/>
      <c r="E49" s="93"/>
      <c r="F49" s="93"/>
      <c r="G49" s="93"/>
      <c r="H49" s="93"/>
      <c r="I49" s="93"/>
      <c r="J49" s="93"/>
      <c r="K49" s="94"/>
      <c r="L49" s="77">
        <v>47</v>
      </c>
      <c r="M49" s="76">
        <v>22336019</v>
      </c>
      <c r="N49" s="76">
        <v>79995252</v>
      </c>
    </row>
    <row r="50" spans="2:15" ht="12" customHeight="1" x14ac:dyDescent="0.2">
      <c r="B50" s="99" t="s">
        <v>37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  <c r="O50" s="86"/>
    </row>
    <row r="51" spans="2:15" ht="12" customHeight="1" x14ac:dyDescent="0.2">
      <c r="B51" s="32" t="s">
        <v>226</v>
      </c>
      <c r="C51" s="33" t="s">
        <v>227</v>
      </c>
      <c r="D51" s="89">
        <v>1.94</v>
      </c>
      <c r="E51" s="89">
        <v>1.94</v>
      </c>
      <c r="F51" s="89">
        <v>1.93</v>
      </c>
      <c r="G51" s="89">
        <v>1.94</v>
      </c>
      <c r="H51" s="89">
        <v>1.96</v>
      </c>
      <c r="I51" s="89">
        <v>1.93</v>
      </c>
      <c r="J51" s="89">
        <v>1.95</v>
      </c>
      <c r="K51" s="88">
        <v>-1.03</v>
      </c>
      <c r="L51" s="77">
        <v>6</v>
      </c>
      <c r="M51" s="76">
        <v>2398945</v>
      </c>
      <c r="N51" s="76">
        <v>4649964</v>
      </c>
    </row>
    <row r="52" spans="2:15" ht="12" customHeight="1" x14ac:dyDescent="0.2">
      <c r="B52" s="32" t="s">
        <v>40</v>
      </c>
      <c r="C52" s="32" t="s">
        <v>211</v>
      </c>
      <c r="D52" s="89">
        <v>2.2000000000000002</v>
      </c>
      <c r="E52" s="89">
        <v>2.2000000000000002</v>
      </c>
      <c r="F52" s="89">
        <v>2.08</v>
      </c>
      <c r="G52" s="89">
        <v>2.12</v>
      </c>
      <c r="H52" s="89">
        <v>2.2200000000000002</v>
      </c>
      <c r="I52" s="89">
        <v>2.08</v>
      </c>
      <c r="J52" s="89">
        <v>2.2799999999999998</v>
      </c>
      <c r="K52" s="88">
        <v>-8.77</v>
      </c>
      <c r="L52" s="77">
        <v>11</v>
      </c>
      <c r="M52" s="76">
        <v>4740000</v>
      </c>
      <c r="N52" s="76">
        <v>10064000</v>
      </c>
    </row>
    <row r="53" spans="2:15" ht="12" customHeight="1" x14ac:dyDescent="0.2">
      <c r="B53" s="32" t="s">
        <v>114</v>
      </c>
      <c r="C53" s="32" t="s">
        <v>145</v>
      </c>
      <c r="D53" s="89">
        <v>4.55</v>
      </c>
      <c r="E53" s="89">
        <v>4.55</v>
      </c>
      <c r="F53" s="89">
        <v>4.55</v>
      </c>
      <c r="G53" s="89">
        <v>4.55</v>
      </c>
      <c r="H53" s="89">
        <v>4.55</v>
      </c>
      <c r="I53" s="89">
        <v>4.55</v>
      </c>
      <c r="J53" s="89">
        <v>4.55</v>
      </c>
      <c r="K53" s="88">
        <v>0</v>
      </c>
      <c r="L53" s="77">
        <v>1</v>
      </c>
      <c r="M53" s="76">
        <v>341949</v>
      </c>
      <c r="N53" s="76">
        <v>1555868</v>
      </c>
    </row>
    <row r="54" spans="2:15" ht="12" customHeight="1" x14ac:dyDescent="0.2">
      <c r="B54" s="32" t="s">
        <v>86</v>
      </c>
      <c r="C54" s="33" t="s">
        <v>148</v>
      </c>
      <c r="D54" s="89">
        <v>1.17</v>
      </c>
      <c r="E54" s="89">
        <v>1.18</v>
      </c>
      <c r="F54" s="89">
        <v>1.1599999999999999</v>
      </c>
      <c r="G54" s="89">
        <v>1.1599999999999999</v>
      </c>
      <c r="H54" s="89">
        <v>1.18</v>
      </c>
      <c r="I54" s="89">
        <v>1.1599999999999999</v>
      </c>
      <c r="J54" s="89">
        <v>1.17</v>
      </c>
      <c r="K54" s="88">
        <v>-0.85</v>
      </c>
      <c r="L54" s="77">
        <v>19</v>
      </c>
      <c r="M54" s="76">
        <v>37250068</v>
      </c>
      <c r="N54" s="76">
        <v>43362329</v>
      </c>
    </row>
    <row r="55" spans="2:15" ht="12" customHeight="1" x14ac:dyDescent="0.2">
      <c r="B55" s="32" t="s">
        <v>42</v>
      </c>
      <c r="C55" s="33" t="s">
        <v>223</v>
      </c>
      <c r="D55" s="89">
        <v>0.8</v>
      </c>
      <c r="E55" s="89">
        <v>0.8</v>
      </c>
      <c r="F55" s="89">
        <v>0.79</v>
      </c>
      <c r="G55" s="89">
        <v>0.79</v>
      </c>
      <c r="H55" s="89">
        <v>0.8</v>
      </c>
      <c r="I55" s="89">
        <v>0.79</v>
      </c>
      <c r="J55" s="89">
        <v>0.8</v>
      </c>
      <c r="K55" s="88">
        <v>-1.25</v>
      </c>
      <c r="L55" s="77">
        <v>6</v>
      </c>
      <c r="M55" s="76">
        <v>21100000</v>
      </c>
      <c r="N55" s="76">
        <v>16685000</v>
      </c>
    </row>
    <row r="56" spans="2:15" ht="12" customHeight="1" x14ac:dyDescent="0.2">
      <c r="B56" s="32" t="s">
        <v>44</v>
      </c>
      <c r="C56" s="32" t="s">
        <v>243</v>
      </c>
      <c r="D56" s="89">
        <v>1.45</v>
      </c>
      <c r="E56" s="89">
        <v>1.5</v>
      </c>
      <c r="F56" s="89">
        <v>1.29</v>
      </c>
      <c r="G56" s="89">
        <v>1.37</v>
      </c>
      <c r="H56" s="89">
        <v>3.93</v>
      </c>
      <c r="I56" s="89">
        <v>1.3</v>
      </c>
      <c r="J56" s="89">
        <v>2.5</v>
      </c>
      <c r="K56" s="88">
        <v>-48</v>
      </c>
      <c r="L56" s="77">
        <v>284</v>
      </c>
      <c r="M56" s="76">
        <v>390480520</v>
      </c>
      <c r="N56" s="76">
        <v>534002868</v>
      </c>
    </row>
    <row r="57" spans="2:15" ht="12" customHeight="1" x14ac:dyDescent="0.2">
      <c r="B57" s="32" t="s">
        <v>111</v>
      </c>
      <c r="C57" s="32" t="s">
        <v>154</v>
      </c>
      <c r="D57" s="89">
        <v>1.72</v>
      </c>
      <c r="E57" s="89">
        <v>1.72</v>
      </c>
      <c r="F57" s="89">
        <v>1.64</v>
      </c>
      <c r="G57" s="89">
        <v>1.68</v>
      </c>
      <c r="H57" s="89">
        <v>1.82</v>
      </c>
      <c r="I57" s="89">
        <v>1.64</v>
      </c>
      <c r="J57" s="89">
        <v>1.82</v>
      </c>
      <c r="K57" s="88">
        <v>-9.89</v>
      </c>
      <c r="L57" s="77">
        <v>88</v>
      </c>
      <c r="M57" s="76">
        <v>81246041</v>
      </c>
      <c r="N57" s="76">
        <v>136546850</v>
      </c>
    </row>
    <row r="58" spans="2:15" ht="12" customHeight="1" x14ac:dyDescent="0.2">
      <c r="B58" s="32" t="s">
        <v>45</v>
      </c>
      <c r="C58" s="32" t="s">
        <v>203</v>
      </c>
      <c r="D58" s="89">
        <v>2.73</v>
      </c>
      <c r="E58" s="89">
        <v>2.73</v>
      </c>
      <c r="F58" s="89">
        <v>2.69</v>
      </c>
      <c r="G58" s="89">
        <v>2.71</v>
      </c>
      <c r="H58" s="89">
        <v>2.73</v>
      </c>
      <c r="I58" s="89">
        <v>2.69</v>
      </c>
      <c r="J58" s="89">
        <v>2.73</v>
      </c>
      <c r="K58" s="88">
        <v>-1.47</v>
      </c>
      <c r="L58" s="77">
        <v>6</v>
      </c>
      <c r="M58" s="76">
        <v>6200000</v>
      </c>
      <c r="N58" s="76">
        <v>16778000</v>
      </c>
    </row>
    <row r="59" spans="2:15" ht="12" customHeight="1" x14ac:dyDescent="0.2">
      <c r="B59" s="32" t="s">
        <v>87</v>
      </c>
      <c r="C59" s="33" t="s">
        <v>222</v>
      </c>
      <c r="D59" s="89">
        <v>2.04</v>
      </c>
      <c r="E59" s="89">
        <v>2.1</v>
      </c>
      <c r="F59" s="89">
        <v>2.04</v>
      </c>
      <c r="G59" s="89">
        <v>2.0699999999999998</v>
      </c>
      <c r="H59" s="89">
        <v>2.09</v>
      </c>
      <c r="I59" s="89">
        <v>2.1</v>
      </c>
      <c r="J59" s="89">
        <v>2.09</v>
      </c>
      <c r="K59" s="88">
        <v>0.48</v>
      </c>
      <c r="L59" s="77">
        <v>9</v>
      </c>
      <c r="M59" s="76">
        <v>5587477</v>
      </c>
      <c r="N59" s="76">
        <v>11567827</v>
      </c>
    </row>
    <row r="60" spans="2:15" ht="12" customHeight="1" x14ac:dyDescent="0.2">
      <c r="B60" s="32" t="s">
        <v>46</v>
      </c>
      <c r="C60" s="32" t="s">
        <v>169</v>
      </c>
      <c r="D60" s="89">
        <v>2.7</v>
      </c>
      <c r="E60" s="89">
        <v>2.72</v>
      </c>
      <c r="F60" s="89">
        <v>2.7</v>
      </c>
      <c r="G60" s="89">
        <v>2.71</v>
      </c>
      <c r="H60" s="89">
        <v>2.7</v>
      </c>
      <c r="I60" s="89">
        <v>2.72</v>
      </c>
      <c r="J60" s="89">
        <v>2.7</v>
      </c>
      <c r="K60" s="88">
        <v>0.74</v>
      </c>
      <c r="L60" s="77">
        <v>4</v>
      </c>
      <c r="M60" s="76">
        <v>1052663</v>
      </c>
      <c r="N60" s="76">
        <v>2848190</v>
      </c>
    </row>
    <row r="61" spans="2:15" ht="12" customHeight="1" x14ac:dyDescent="0.2">
      <c r="B61" s="32" t="s">
        <v>47</v>
      </c>
      <c r="C61" s="33" t="s">
        <v>212</v>
      </c>
      <c r="D61" s="89">
        <v>2.85</v>
      </c>
      <c r="E61" s="89">
        <v>2.85</v>
      </c>
      <c r="F61" s="89">
        <v>2.8</v>
      </c>
      <c r="G61" s="89">
        <v>2.81</v>
      </c>
      <c r="H61" s="89">
        <v>2.85</v>
      </c>
      <c r="I61" s="89">
        <v>2.8</v>
      </c>
      <c r="J61" s="89">
        <v>2.85</v>
      </c>
      <c r="K61" s="88">
        <v>-1.75</v>
      </c>
      <c r="L61" s="77">
        <v>2</v>
      </c>
      <c r="M61" s="76">
        <v>301606</v>
      </c>
      <c r="N61" s="76">
        <v>847577</v>
      </c>
    </row>
    <row r="62" spans="2:15" ht="12" customHeight="1" x14ac:dyDescent="0.2">
      <c r="B62" s="32" t="s">
        <v>48</v>
      </c>
      <c r="C62" s="33" t="s">
        <v>200</v>
      </c>
      <c r="D62" s="89">
        <v>1.86</v>
      </c>
      <c r="E62" s="89">
        <v>1.86</v>
      </c>
      <c r="F62" s="89">
        <v>1.85</v>
      </c>
      <c r="G62" s="89">
        <v>1.85</v>
      </c>
      <c r="H62" s="89">
        <v>1.92</v>
      </c>
      <c r="I62" s="89">
        <v>1.86</v>
      </c>
      <c r="J62" s="89">
        <v>1.92</v>
      </c>
      <c r="K62" s="88">
        <v>-3.13</v>
      </c>
      <c r="L62" s="77">
        <v>9</v>
      </c>
      <c r="M62" s="76">
        <v>22960320</v>
      </c>
      <c r="N62" s="76">
        <v>42574052</v>
      </c>
    </row>
    <row r="63" spans="2:15" ht="12" customHeight="1" x14ac:dyDescent="0.2">
      <c r="B63" s="32" t="s">
        <v>89</v>
      </c>
      <c r="C63" s="33" t="s">
        <v>178</v>
      </c>
      <c r="D63" s="89">
        <v>6.52</v>
      </c>
      <c r="E63" s="89">
        <v>6.52</v>
      </c>
      <c r="F63" s="89">
        <v>6.52</v>
      </c>
      <c r="G63" s="89">
        <v>6.52</v>
      </c>
      <c r="H63" s="89">
        <v>6.55</v>
      </c>
      <c r="I63" s="89">
        <v>6.52</v>
      </c>
      <c r="J63" s="89">
        <v>6.55</v>
      </c>
      <c r="K63" s="88">
        <v>-0.46</v>
      </c>
      <c r="L63" s="77">
        <v>1</v>
      </c>
      <c r="M63" s="76">
        <v>450000</v>
      </c>
      <c r="N63" s="76">
        <v>2934000</v>
      </c>
    </row>
    <row r="64" spans="2:15" ht="12" customHeight="1" x14ac:dyDescent="0.2">
      <c r="B64" s="92" t="s">
        <v>49</v>
      </c>
      <c r="C64" s="93"/>
      <c r="D64" s="93"/>
      <c r="E64" s="93"/>
      <c r="F64" s="93"/>
      <c r="G64" s="93"/>
      <c r="H64" s="93"/>
      <c r="I64" s="93"/>
      <c r="J64" s="93"/>
      <c r="K64" s="94"/>
      <c r="L64" s="77">
        <v>446</v>
      </c>
      <c r="M64" s="76">
        <v>574109589</v>
      </c>
      <c r="N64" s="76">
        <v>824416525</v>
      </c>
    </row>
    <row r="65" spans="2:15" ht="12" customHeight="1" x14ac:dyDescent="0.2">
      <c r="B65" s="99" t="s">
        <v>50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1"/>
    </row>
    <row r="66" spans="2:15" ht="12" customHeight="1" x14ac:dyDescent="0.2">
      <c r="B66" s="32" t="s">
        <v>116</v>
      </c>
      <c r="C66" s="33" t="s">
        <v>230</v>
      </c>
      <c r="D66" s="89">
        <v>22</v>
      </c>
      <c r="E66" s="89">
        <v>22</v>
      </c>
      <c r="F66" s="89">
        <v>22</v>
      </c>
      <c r="G66" s="89">
        <v>22</v>
      </c>
      <c r="H66" s="89">
        <v>22.01</v>
      </c>
      <c r="I66" s="89">
        <v>22</v>
      </c>
      <c r="J66" s="89">
        <v>22.1</v>
      </c>
      <c r="K66" s="88">
        <v>-0.45</v>
      </c>
      <c r="L66" s="77">
        <v>14</v>
      </c>
      <c r="M66" s="76">
        <v>3561781</v>
      </c>
      <c r="N66" s="76">
        <v>78359182</v>
      </c>
    </row>
    <row r="67" spans="2:15" ht="12" customHeight="1" x14ac:dyDescent="0.2">
      <c r="B67" s="32" t="s">
        <v>53</v>
      </c>
      <c r="C67" s="33" t="s">
        <v>167</v>
      </c>
      <c r="D67" s="89">
        <v>28</v>
      </c>
      <c r="E67" s="89">
        <v>28</v>
      </c>
      <c r="F67" s="89">
        <v>28</v>
      </c>
      <c r="G67" s="89">
        <v>28</v>
      </c>
      <c r="H67" s="89">
        <v>28.2</v>
      </c>
      <c r="I67" s="89">
        <v>28</v>
      </c>
      <c r="J67" s="89">
        <v>28.2</v>
      </c>
      <c r="K67" s="88">
        <v>-0.71</v>
      </c>
      <c r="L67" s="77">
        <v>1</v>
      </c>
      <c r="M67" s="76">
        <v>100000</v>
      </c>
      <c r="N67" s="76">
        <v>2800000</v>
      </c>
    </row>
    <row r="68" spans="2:15" ht="12" customHeight="1" x14ac:dyDescent="0.2">
      <c r="B68" s="32" t="s">
        <v>54</v>
      </c>
      <c r="C68" s="33" t="s">
        <v>229</v>
      </c>
      <c r="D68" s="89">
        <v>8.9</v>
      </c>
      <c r="E68" s="89">
        <v>8.9</v>
      </c>
      <c r="F68" s="89">
        <v>8.9</v>
      </c>
      <c r="G68" s="89">
        <v>8.9</v>
      </c>
      <c r="H68" s="89">
        <v>8.81</v>
      </c>
      <c r="I68" s="89">
        <v>8.9</v>
      </c>
      <c r="J68" s="89">
        <v>8.75</v>
      </c>
      <c r="K68" s="88">
        <v>1.71</v>
      </c>
      <c r="L68" s="77">
        <v>1</v>
      </c>
      <c r="M68" s="76">
        <v>100000</v>
      </c>
      <c r="N68" s="76">
        <v>890000</v>
      </c>
    </row>
    <row r="69" spans="2:15" ht="12" customHeight="1" x14ac:dyDescent="0.2">
      <c r="B69" s="32" t="s">
        <v>55</v>
      </c>
      <c r="C69" s="33" t="s">
        <v>184</v>
      </c>
      <c r="D69" s="89">
        <v>18.100000000000001</v>
      </c>
      <c r="E69" s="89">
        <v>18.100000000000001</v>
      </c>
      <c r="F69" s="89">
        <v>17.8</v>
      </c>
      <c r="G69" s="89">
        <v>17.87</v>
      </c>
      <c r="H69" s="89">
        <v>17.96</v>
      </c>
      <c r="I69" s="89">
        <v>17.8</v>
      </c>
      <c r="J69" s="89">
        <v>18.100000000000001</v>
      </c>
      <c r="K69" s="88">
        <v>-1.66</v>
      </c>
      <c r="L69" s="77">
        <v>5</v>
      </c>
      <c r="M69" s="76">
        <v>500000</v>
      </c>
      <c r="N69" s="76">
        <v>8935000</v>
      </c>
    </row>
    <row r="70" spans="2:15" ht="12" customHeight="1" x14ac:dyDescent="0.2">
      <c r="B70" s="32" t="s">
        <v>196</v>
      </c>
      <c r="C70" s="32" t="s">
        <v>197</v>
      </c>
      <c r="D70" s="89">
        <v>27.5</v>
      </c>
      <c r="E70" s="89">
        <v>29</v>
      </c>
      <c r="F70" s="89">
        <v>27.5</v>
      </c>
      <c r="G70" s="89">
        <v>28.57</v>
      </c>
      <c r="H70" s="89">
        <v>29</v>
      </c>
      <c r="I70" s="89">
        <v>29</v>
      </c>
      <c r="J70" s="89">
        <v>29</v>
      </c>
      <c r="K70" s="88">
        <v>0</v>
      </c>
      <c r="L70" s="77">
        <v>2</v>
      </c>
      <c r="M70" s="76">
        <v>35000</v>
      </c>
      <c r="N70" s="76">
        <v>1000000</v>
      </c>
    </row>
    <row r="71" spans="2:15" ht="12" customHeight="1" x14ac:dyDescent="0.2">
      <c r="B71" s="32" t="s">
        <v>56</v>
      </c>
      <c r="C71" s="33" t="s">
        <v>195</v>
      </c>
      <c r="D71" s="89">
        <v>3.8</v>
      </c>
      <c r="E71" s="89">
        <v>3.8</v>
      </c>
      <c r="F71" s="89">
        <v>3.75</v>
      </c>
      <c r="G71" s="89">
        <v>3.79</v>
      </c>
      <c r="H71" s="89">
        <v>3.8</v>
      </c>
      <c r="I71" s="89">
        <v>3.8</v>
      </c>
      <c r="J71" s="89">
        <v>3.9</v>
      </c>
      <c r="K71" s="88">
        <v>-2.56</v>
      </c>
      <c r="L71" s="77">
        <v>13</v>
      </c>
      <c r="M71" s="76">
        <v>4082696</v>
      </c>
      <c r="N71" s="76">
        <v>15470510</v>
      </c>
    </row>
    <row r="72" spans="2:15" ht="12" customHeight="1" x14ac:dyDescent="0.2">
      <c r="B72" s="32" t="s">
        <v>176</v>
      </c>
      <c r="C72" s="33" t="s">
        <v>177</v>
      </c>
      <c r="D72" s="89">
        <v>25.99</v>
      </c>
      <c r="E72" s="89">
        <v>26</v>
      </c>
      <c r="F72" s="89">
        <v>25.99</v>
      </c>
      <c r="G72" s="89">
        <v>26</v>
      </c>
      <c r="H72" s="89">
        <v>25.82</v>
      </c>
      <c r="I72" s="89">
        <v>26</v>
      </c>
      <c r="J72" s="89">
        <v>26</v>
      </c>
      <c r="K72" s="88">
        <v>0</v>
      </c>
      <c r="L72" s="77">
        <v>5</v>
      </c>
      <c r="M72" s="76">
        <v>329000</v>
      </c>
      <c r="N72" s="76">
        <v>8552910</v>
      </c>
    </row>
    <row r="73" spans="2:15" ht="12" customHeight="1" x14ac:dyDescent="0.2">
      <c r="B73" s="92" t="s">
        <v>57</v>
      </c>
      <c r="C73" s="93"/>
      <c r="D73" s="93"/>
      <c r="E73" s="93"/>
      <c r="F73" s="93"/>
      <c r="G73" s="93"/>
      <c r="H73" s="93"/>
      <c r="I73" s="93"/>
      <c r="J73" s="93"/>
      <c r="K73" s="94"/>
      <c r="L73" s="77">
        <v>41</v>
      </c>
      <c r="M73" s="76">
        <v>8708477</v>
      </c>
      <c r="N73" s="76">
        <v>116007602</v>
      </c>
    </row>
    <row r="74" spans="2:15" ht="12" customHeight="1" x14ac:dyDescent="0.2">
      <c r="B74" s="99" t="s">
        <v>119</v>
      </c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1"/>
    </row>
    <row r="75" spans="2:15" ht="12" customHeight="1" x14ac:dyDescent="0.2">
      <c r="B75" s="32" t="s">
        <v>122</v>
      </c>
      <c r="C75" s="33" t="s">
        <v>209</v>
      </c>
      <c r="D75" s="89">
        <v>1.73</v>
      </c>
      <c r="E75" s="89">
        <v>1.73</v>
      </c>
      <c r="F75" s="89">
        <v>1.55</v>
      </c>
      <c r="G75" s="89">
        <v>1.6</v>
      </c>
      <c r="H75" s="89">
        <v>1.56</v>
      </c>
      <c r="I75" s="89">
        <v>1.55</v>
      </c>
      <c r="J75" s="89">
        <v>1.58</v>
      </c>
      <c r="K75" s="88">
        <v>-1.9</v>
      </c>
      <c r="L75" s="77">
        <v>5</v>
      </c>
      <c r="M75" s="76">
        <v>6050000</v>
      </c>
      <c r="N75" s="76">
        <v>9656500</v>
      </c>
    </row>
    <row r="76" spans="2:15" ht="12" customHeight="1" x14ac:dyDescent="0.2">
      <c r="B76" s="32" t="s">
        <v>120</v>
      </c>
      <c r="C76" s="32" t="s">
        <v>236</v>
      </c>
      <c r="D76" s="89">
        <v>3.45</v>
      </c>
      <c r="E76" s="89">
        <v>3.48</v>
      </c>
      <c r="F76" s="89">
        <v>3.25</v>
      </c>
      <c r="G76" s="89">
        <v>3.34</v>
      </c>
      <c r="H76" s="89">
        <v>3.46</v>
      </c>
      <c r="I76" s="89">
        <v>3.25</v>
      </c>
      <c r="J76" s="89">
        <v>3.4</v>
      </c>
      <c r="K76" s="88">
        <v>-4.41</v>
      </c>
      <c r="L76" s="77">
        <v>12</v>
      </c>
      <c r="M76" s="76">
        <v>3706537</v>
      </c>
      <c r="N76" s="76">
        <v>12367399</v>
      </c>
    </row>
    <row r="77" spans="2:15" ht="12" customHeight="1" x14ac:dyDescent="0.2">
      <c r="B77" s="32" t="s">
        <v>126</v>
      </c>
      <c r="C77" s="33" t="s">
        <v>214</v>
      </c>
      <c r="D77" s="89">
        <v>8.84</v>
      </c>
      <c r="E77" s="89">
        <v>8.92</v>
      </c>
      <c r="F77" s="89">
        <v>8.6</v>
      </c>
      <c r="G77" s="89">
        <v>8.9</v>
      </c>
      <c r="H77" s="89">
        <v>8.82</v>
      </c>
      <c r="I77" s="89">
        <v>8.9</v>
      </c>
      <c r="J77" s="89">
        <v>8.86</v>
      </c>
      <c r="K77" s="88">
        <v>0.45</v>
      </c>
      <c r="L77" s="77">
        <v>17</v>
      </c>
      <c r="M77" s="76">
        <v>51982106</v>
      </c>
      <c r="N77" s="76">
        <v>462491724</v>
      </c>
    </row>
    <row r="78" spans="2:15" ht="12" customHeight="1" x14ac:dyDescent="0.2">
      <c r="B78" s="92" t="s">
        <v>133</v>
      </c>
      <c r="C78" s="93"/>
      <c r="D78" s="93"/>
      <c r="E78" s="93"/>
      <c r="F78" s="93"/>
      <c r="G78" s="93"/>
      <c r="H78" s="93"/>
      <c r="I78" s="93"/>
      <c r="J78" s="93"/>
      <c r="K78" s="94"/>
      <c r="L78" s="77">
        <v>34</v>
      </c>
      <c r="M78" s="76">
        <v>61738643</v>
      </c>
      <c r="N78" s="76">
        <v>484515623</v>
      </c>
    </row>
    <row r="79" spans="2:15" ht="13.5" customHeight="1" x14ac:dyDescent="0.2">
      <c r="B79" s="92" t="s">
        <v>58</v>
      </c>
      <c r="C79" s="93"/>
      <c r="D79" s="93"/>
      <c r="E79" s="93"/>
      <c r="F79" s="93"/>
      <c r="G79" s="93"/>
      <c r="H79" s="93"/>
      <c r="I79" s="93"/>
      <c r="J79" s="93"/>
      <c r="K79" s="94"/>
      <c r="L79" s="77">
        <f>L31+L37+L41+L49+L64+L73+L78</f>
        <v>720</v>
      </c>
      <c r="M79" s="76">
        <f>M31+M37+M41+M49+M64+M73+M78</f>
        <v>30657882330</v>
      </c>
      <c r="N79" s="76">
        <v>35546896737</v>
      </c>
      <c r="O79" s="84"/>
    </row>
    <row r="80" spans="2:15" ht="17.25" customHeight="1" x14ac:dyDescent="0.2">
      <c r="B80" s="45" t="s">
        <v>252</v>
      </c>
      <c r="C80" s="45"/>
      <c r="D80" s="45"/>
      <c r="E80" s="45"/>
      <c r="F80" s="25"/>
      <c r="G80" s="25"/>
      <c r="H80" s="25"/>
      <c r="I80" s="25"/>
      <c r="J80" s="25"/>
      <c r="K80" s="25"/>
      <c r="M80" s="71"/>
      <c r="N80" s="71"/>
      <c r="O80" s="68"/>
    </row>
    <row r="81" spans="2:15" ht="28.5" customHeight="1" x14ac:dyDescent="0.2">
      <c r="B81" s="169" t="s">
        <v>253</v>
      </c>
      <c r="C81" s="170" t="s">
        <v>254</v>
      </c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68"/>
    </row>
    <row r="82" spans="2:15" ht="17.25" customHeight="1" x14ac:dyDescent="0.2">
      <c r="B82" s="112" t="s">
        <v>59</v>
      </c>
      <c r="C82" s="112"/>
      <c r="D82" s="112"/>
      <c r="E82" s="112"/>
      <c r="F82" s="25"/>
      <c r="G82" s="25"/>
      <c r="H82" s="25"/>
      <c r="I82" s="114" t="s">
        <v>60</v>
      </c>
      <c r="J82" s="114"/>
      <c r="K82" s="114"/>
      <c r="L82" s="114"/>
      <c r="M82" s="114"/>
      <c r="N82" s="114"/>
      <c r="O82" s="161"/>
    </row>
    <row r="83" spans="2:15" ht="27.75" customHeight="1" x14ac:dyDescent="0.2">
      <c r="B83" s="78" t="s">
        <v>61</v>
      </c>
      <c r="C83" s="79" t="s">
        <v>18</v>
      </c>
      <c r="D83" s="79" t="s">
        <v>62</v>
      </c>
      <c r="E83" s="80" t="s">
        <v>5</v>
      </c>
      <c r="F83" s="25"/>
      <c r="G83" s="25"/>
      <c r="H83" s="25"/>
      <c r="I83" s="115" t="s">
        <v>61</v>
      </c>
      <c r="J83" s="116"/>
      <c r="K83" s="117"/>
      <c r="L83" s="79" t="s">
        <v>18</v>
      </c>
      <c r="M83" s="79" t="s">
        <v>62</v>
      </c>
      <c r="N83" s="79" t="s">
        <v>5</v>
      </c>
      <c r="O83" s="25"/>
    </row>
    <row r="84" spans="2:15" ht="15" customHeight="1" x14ac:dyDescent="0.2">
      <c r="B84" s="32" t="s">
        <v>244</v>
      </c>
      <c r="C84" s="162">
        <v>3.44</v>
      </c>
      <c r="D84" s="163">
        <v>9.9</v>
      </c>
      <c r="E84" s="164">
        <v>12965019</v>
      </c>
      <c r="F84" s="25"/>
      <c r="G84" s="25"/>
      <c r="H84" s="25"/>
      <c r="I84" s="92" t="s">
        <v>249</v>
      </c>
      <c r="J84" s="93"/>
      <c r="K84" s="94"/>
      <c r="L84" s="162">
        <v>1.64</v>
      </c>
      <c r="M84" s="165">
        <v>-9.89</v>
      </c>
      <c r="N84" s="164">
        <v>136546850</v>
      </c>
      <c r="O84" s="25"/>
    </row>
    <row r="85" spans="2:15" ht="15" customHeight="1" x14ac:dyDescent="0.2">
      <c r="B85" s="32" t="s">
        <v>245</v>
      </c>
      <c r="C85" s="162">
        <v>48</v>
      </c>
      <c r="D85" s="163">
        <v>6.67</v>
      </c>
      <c r="E85" s="164">
        <v>1000</v>
      </c>
      <c r="F85" s="25"/>
      <c r="G85" s="25"/>
      <c r="H85" s="25"/>
      <c r="I85" s="92" t="s">
        <v>40</v>
      </c>
      <c r="J85" s="93"/>
      <c r="K85" s="94"/>
      <c r="L85" s="162">
        <v>2.08</v>
      </c>
      <c r="M85" s="165">
        <v>-8.77</v>
      </c>
      <c r="N85" s="164">
        <v>10064000</v>
      </c>
      <c r="O85" s="25"/>
    </row>
    <row r="86" spans="2:15" ht="15" customHeight="1" x14ac:dyDescent="0.2">
      <c r="B86" s="32" t="s">
        <v>246</v>
      </c>
      <c r="C86" s="162">
        <v>2.0699999999999998</v>
      </c>
      <c r="D86" s="163">
        <v>2.48</v>
      </c>
      <c r="E86" s="164">
        <v>136654573</v>
      </c>
      <c r="F86" s="25"/>
      <c r="G86" s="25"/>
      <c r="H86" s="25"/>
      <c r="I86" s="32" t="s">
        <v>120</v>
      </c>
      <c r="J86" s="166"/>
      <c r="K86" s="166"/>
      <c r="L86" s="162">
        <v>3.25</v>
      </c>
      <c r="M86" s="165">
        <v>-4.41</v>
      </c>
      <c r="N86" s="164">
        <v>12367399</v>
      </c>
      <c r="O86" s="25"/>
    </row>
    <row r="87" spans="2:15" ht="15" customHeight="1" x14ac:dyDescent="0.2">
      <c r="B87" s="32" t="s">
        <v>96</v>
      </c>
      <c r="C87" s="162">
        <v>1.05</v>
      </c>
      <c r="D87" s="163">
        <v>1.94</v>
      </c>
      <c r="E87" s="164">
        <v>7500000</v>
      </c>
      <c r="F87" s="25"/>
      <c r="G87" s="25"/>
      <c r="H87" s="25"/>
      <c r="I87" s="32" t="s">
        <v>251</v>
      </c>
      <c r="J87" s="166"/>
      <c r="K87" s="166"/>
      <c r="L87" s="162">
        <v>0.7</v>
      </c>
      <c r="M87" s="165">
        <v>-4.1100000000000003</v>
      </c>
      <c r="N87" s="164">
        <v>5467500</v>
      </c>
      <c r="O87" s="25"/>
    </row>
    <row r="88" spans="2:15" ht="15" customHeight="1" x14ac:dyDescent="0.2">
      <c r="B88" s="32" t="s">
        <v>54</v>
      </c>
      <c r="C88" s="162">
        <v>8.9</v>
      </c>
      <c r="D88" s="163">
        <v>1.71</v>
      </c>
      <c r="E88" s="164">
        <v>100000</v>
      </c>
      <c r="F88" s="25"/>
      <c r="G88" s="25"/>
      <c r="H88" s="25"/>
      <c r="I88" s="32" t="s">
        <v>29</v>
      </c>
      <c r="J88" s="166"/>
      <c r="K88" s="166"/>
      <c r="L88" s="162">
        <v>1.1499999999999999</v>
      </c>
      <c r="M88" s="165">
        <v>-3.36</v>
      </c>
      <c r="N88" s="164">
        <v>1150000</v>
      </c>
      <c r="O88" s="25"/>
    </row>
    <row r="89" spans="2:15" ht="15" customHeight="1" x14ac:dyDescent="0.2">
      <c r="B89" s="113" t="s">
        <v>5</v>
      </c>
      <c r="C89" s="113"/>
      <c r="D89" s="113"/>
      <c r="E89" s="113"/>
      <c r="F89" s="25"/>
      <c r="G89" s="25"/>
      <c r="H89" s="25"/>
      <c r="I89" s="112" t="s">
        <v>63</v>
      </c>
      <c r="J89" s="112"/>
      <c r="K89" s="112"/>
      <c r="L89" s="112"/>
      <c r="M89" s="112"/>
      <c r="N89" s="112"/>
      <c r="O89" s="25"/>
    </row>
    <row r="90" spans="2:15" ht="27" customHeight="1" x14ac:dyDescent="0.2">
      <c r="B90" s="23" t="s">
        <v>61</v>
      </c>
      <c r="C90" s="24" t="s">
        <v>18</v>
      </c>
      <c r="D90" s="24" t="s">
        <v>64</v>
      </c>
      <c r="E90" s="24" t="s">
        <v>5</v>
      </c>
      <c r="F90" s="25"/>
      <c r="G90" s="25"/>
      <c r="H90" s="25"/>
      <c r="I90" s="109" t="s">
        <v>61</v>
      </c>
      <c r="J90" s="110"/>
      <c r="K90" s="111"/>
      <c r="L90" s="24" t="s">
        <v>18</v>
      </c>
      <c r="M90" s="24" t="s">
        <v>62</v>
      </c>
      <c r="N90" s="24" t="s">
        <v>22</v>
      </c>
      <c r="O90" s="25"/>
    </row>
    <row r="91" spans="2:15" ht="15" customHeight="1" x14ac:dyDescent="0.2">
      <c r="B91" s="32" t="s">
        <v>247</v>
      </c>
      <c r="C91" s="162">
        <v>1.1299999999999999</v>
      </c>
      <c r="D91" s="167">
        <v>0</v>
      </c>
      <c r="E91" s="164">
        <v>29693050000</v>
      </c>
      <c r="F91" s="25"/>
      <c r="G91" s="25"/>
      <c r="H91" s="25"/>
      <c r="I91" s="95" t="s">
        <v>247</v>
      </c>
      <c r="J91" s="96"/>
      <c r="K91" s="97"/>
      <c r="L91" s="162">
        <v>1.1299999999999999</v>
      </c>
      <c r="M91" s="167">
        <v>0</v>
      </c>
      <c r="N91" s="164">
        <v>33553146500</v>
      </c>
      <c r="O91" s="25"/>
    </row>
    <row r="92" spans="2:15" ht="15" customHeight="1" x14ac:dyDescent="0.2">
      <c r="B92" s="32" t="s">
        <v>248</v>
      </c>
      <c r="C92" s="162">
        <v>1.3</v>
      </c>
      <c r="D92" s="167">
        <v>-48</v>
      </c>
      <c r="E92" s="164">
        <v>390480520</v>
      </c>
      <c r="F92" s="25"/>
      <c r="G92" s="25"/>
      <c r="H92" s="25"/>
      <c r="I92" s="95" t="s">
        <v>248</v>
      </c>
      <c r="J92" s="96"/>
      <c r="K92" s="97"/>
      <c r="L92" s="162">
        <v>1.3</v>
      </c>
      <c r="M92" s="167">
        <v>-48</v>
      </c>
      <c r="N92" s="164">
        <v>534002868</v>
      </c>
      <c r="O92" s="25"/>
    </row>
    <row r="93" spans="2:15" ht="15" customHeight="1" x14ac:dyDescent="0.2">
      <c r="B93" s="32" t="s">
        <v>246</v>
      </c>
      <c r="C93" s="162">
        <v>2.0699999999999998</v>
      </c>
      <c r="D93" s="167">
        <v>2.48</v>
      </c>
      <c r="E93" s="164">
        <v>136654573</v>
      </c>
      <c r="F93" s="25"/>
      <c r="G93" s="25"/>
      <c r="H93" s="25"/>
      <c r="I93" s="95" t="s">
        <v>250</v>
      </c>
      <c r="J93" s="96"/>
      <c r="K93" s="97"/>
      <c r="L93" s="162">
        <v>8.9</v>
      </c>
      <c r="M93" s="167">
        <v>0.45</v>
      </c>
      <c r="N93" s="164">
        <v>462491724</v>
      </c>
      <c r="O93" s="25"/>
    </row>
    <row r="94" spans="2:15" ht="15" customHeight="1" x14ac:dyDescent="0.2">
      <c r="B94" s="32" t="s">
        <v>249</v>
      </c>
      <c r="C94" s="162">
        <v>1.64</v>
      </c>
      <c r="D94" s="167">
        <v>-9.89</v>
      </c>
      <c r="E94" s="164">
        <v>81246041</v>
      </c>
      <c r="F94" s="25"/>
      <c r="G94" s="25"/>
      <c r="H94" s="25"/>
      <c r="I94" s="95" t="s">
        <v>246</v>
      </c>
      <c r="J94" s="96"/>
      <c r="K94" s="97"/>
      <c r="L94" s="162">
        <v>2.0699999999999998</v>
      </c>
      <c r="M94" s="167">
        <v>2.48</v>
      </c>
      <c r="N94" s="164">
        <v>279244329</v>
      </c>
      <c r="O94" s="25"/>
    </row>
    <row r="95" spans="2:15" ht="15" customHeight="1" x14ac:dyDescent="0.2">
      <c r="B95" s="32" t="s">
        <v>250</v>
      </c>
      <c r="C95" s="162">
        <v>8.9</v>
      </c>
      <c r="D95" s="167">
        <v>0.45</v>
      </c>
      <c r="E95" s="164">
        <v>51982106</v>
      </c>
      <c r="F95" s="25"/>
      <c r="G95" s="25"/>
      <c r="H95" s="25"/>
      <c r="I95" s="95" t="s">
        <v>249</v>
      </c>
      <c r="J95" s="96"/>
      <c r="K95" s="97"/>
      <c r="L95" s="162">
        <v>1.64</v>
      </c>
      <c r="M95" s="167">
        <v>-9.89</v>
      </c>
      <c r="N95" s="164">
        <v>136546850</v>
      </c>
      <c r="O95" s="25"/>
    </row>
    <row r="96" spans="2:15" ht="13.5" customHeight="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5:13" ht="13.5" customHeight="1" x14ac:dyDescent="0.2">
      <c r="L97" s="71"/>
    </row>
    <row r="98" spans="5:13" ht="13.5" customHeight="1" x14ac:dyDescent="0.2">
      <c r="E98" s="71"/>
      <c r="L98" s="71"/>
      <c r="M98" s="51"/>
    </row>
    <row r="99" spans="5:13" ht="15" customHeight="1" x14ac:dyDescent="0.2">
      <c r="E99" s="71"/>
      <c r="L99" s="71"/>
      <c r="M99" s="51"/>
    </row>
    <row r="100" spans="5:13" ht="15" customHeight="1" x14ac:dyDescent="0.2">
      <c r="E100" s="71"/>
      <c r="L100" s="71"/>
      <c r="M100" s="51"/>
    </row>
    <row r="101" spans="5:13" ht="12.75" customHeight="1" x14ac:dyDescent="0.2">
      <c r="E101" s="71"/>
      <c r="L101" s="71"/>
      <c r="M101" s="51"/>
    </row>
    <row r="102" spans="5:13" ht="15" customHeight="1" x14ac:dyDescent="0.2">
      <c r="E102" s="71"/>
      <c r="L102" s="71"/>
      <c r="M102" s="51"/>
    </row>
    <row r="103" spans="5:13" ht="15" customHeight="1" x14ac:dyDescent="0.2">
      <c r="I103" s="61"/>
    </row>
    <row r="104" spans="5:13" ht="15" customHeight="1" x14ac:dyDescent="0.2"/>
    <row r="105" spans="5:13" ht="15.75" customHeight="1" x14ac:dyDescent="0.2"/>
    <row r="106" spans="5:13" ht="13.5" customHeight="1" x14ac:dyDescent="0.2"/>
    <row r="107" spans="5:13" ht="15.75" customHeight="1" x14ac:dyDescent="0.2"/>
    <row r="108" spans="5:13" ht="18" customHeight="1" x14ac:dyDescent="0.2"/>
    <row r="109" spans="5:13" ht="19.5" customHeight="1" x14ac:dyDescent="0.2"/>
  </sheetData>
  <mergeCells count="33">
    <mergeCell ref="I94:K94"/>
    <mergeCell ref="I95:K95"/>
    <mergeCell ref="B50:N50"/>
    <mergeCell ref="I90:K90"/>
    <mergeCell ref="I89:N89"/>
    <mergeCell ref="B82:E82"/>
    <mergeCell ref="B89:E89"/>
    <mergeCell ref="I82:N82"/>
    <mergeCell ref="I83:K83"/>
    <mergeCell ref="B65:N65"/>
    <mergeCell ref="B74:N74"/>
    <mergeCell ref="I92:K92"/>
    <mergeCell ref="I84:K84"/>
    <mergeCell ref="I93:K93"/>
    <mergeCell ref="C4:D4"/>
    <mergeCell ref="C6:D6"/>
    <mergeCell ref="C7:D7"/>
    <mergeCell ref="B42:N42"/>
    <mergeCell ref="B17:N17"/>
    <mergeCell ref="B32:N32"/>
    <mergeCell ref="C37:K37"/>
    <mergeCell ref="C5:D5"/>
    <mergeCell ref="B31:K31"/>
    <mergeCell ref="B38:N38"/>
    <mergeCell ref="C41:K41"/>
    <mergeCell ref="I85:K85"/>
    <mergeCell ref="I91:K91"/>
    <mergeCell ref="B49:K49"/>
    <mergeCell ref="B64:K64"/>
    <mergeCell ref="B73:K73"/>
    <mergeCell ref="B79:K79"/>
    <mergeCell ref="B78:K78"/>
    <mergeCell ref="C81:N81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topLeftCell="A10" workbookViewId="0">
      <selection activeCell="F30" sqref="F30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20" t="s">
        <v>65</v>
      </c>
      <c r="C2" s="120"/>
      <c r="D2" s="120"/>
      <c r="E2" s="120"/>
      <c r="F2" s="22"/>
    </row>
    <row r="3" spans="2:6" ht="18" customHeight="1" x14ac:dyDescent="0.25">
      <c r="B3" s="120" t="s">
        <v>239</v>
      </c>
      <c r="C3" s="120"/>
      <c r="D3" s="120"/>
      <c r="E3" s="120"/>
      <c r="F3" s="120"/>
    </row>
    <row r="4" spans="2:6" ht="18" customHeight="1" x14ac:dyDescent="0.25">
      <c r="B4" s="75"/>
      <c r="C4" s="75"/>
      <c r="D4" s="75"/>
      <c r="E4" s="75"/>
      <c r="F4" s="75"/>
    </row>
    <row r="5" spans="2:6" ht="18" customHeight="1" x14ac:dyDescent="0.25">
      <c r="B5" s="75"/>
      <c r="C5" s="75"/>
      <c r="D5" s="75"/>
      <c r="E5" s="75"/>
      <c r="F5" s="75"/>
    </row>
    <row r="6" spans="2:6" ht="18" customHeight="1" x14ac:dyDescent="0.25">
      <c r="B6" s="75"/>
      <c r="C6" s="75"/>
      <c r="D6" s="75"/>
      <c r="E6" s="75"/>
      <c r="F6" s="75"/>
    </row>
    <row r="7" spans="2:6" ht="18" customHeight="1" x14ac:dyDescent="0.2">
      <c r="D7" s="60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23" t="s">
        <v>68</v>
      </c>
      <c r="C9" s="123"/>
      <c r="D9" s="123"/>
      <c r="E9" s="123"/>
      <c r="F9" s="123"/>
    </row>
    <row r="10" spans="2:6" ht="18" customHeight="1" x14ac:dyDescent="0.2">
      <c r="B10" s="72" t="s">
        <v>24</v>
      </c>
      <c r="C10" s="70" t="s">
        <v>170</v>
      </c>
      <c r="D10" s="82">
        <v>4</v>
      </c>
      <c r="E10" s="82">
        <v>10785305</v>
      </c>
      <c r="F10" s="82">
        <v>24695348.449999999</v>
      </c>
    </row>
    <row r="11" spans="2:6" ht="18" customHeight="1" x14ac:dyDescent="0.25">
      <c r="B11" s="124" t="s">
        <v>28</v>
      </c>
      <c r="C11" s="124"/>
      <c r="D11" s="81">
        <f>SUM(D10)</f>
        <v>4</v>
      </c>
      <c r="E11" s="81">
        <f>SUM(E10)</f>
        <v>10785305</v>
      </c>
      <c r="F11" s="81">
        <f>SUM(F10)</f>
        <v>24695348.449999999</v>
      </c>
    </row>
    <row r="12" spans="2:6" ht="18" customHeight="1" x14ac:dyDescent="0.2">
      <c r="B12" s="123" t="s">
        <v>33</v>
      </c>
      <c r="C12" s="123"/>
      <c r="D12" s="123"/>
      <c r="E12" s="123"/>
      <c r="F12" s="123"/>
    </row>
    <row r="13" spans="2:6" ht="18" customHeight="1" x14ac:dyDescent="0.2">
      <c r="B13" s="58" t="s">
        <v>34</v>
      </c>
      <c r="C13" s="59" t="s">
        <v>140</v>
      </c>
      <c r="D13" s="82">
        <v>1</v>
      </c>
      <c r="E13" s="82">
        <v>3000000</v>
      </c>
      <c r="F13" s="82">
        <v>8160000</v>
      </c>
    </row>
    <row r="14" spans="2:6" ht="18" customHeight="1" x14ac:dyDescent="0.2">
      <c r="B14" s="124" t="s">
        <v>36</v>
      </c>
      <c r="C14" s="124"/>
      <c r="D14" s="82">
        <f>SUM(D13)</f>
        <v>1</v>
      </c>
      <c r="E14" s="82">
        <f>SUM(E13)</f>
        <v>3000000</v>
      </c>
      <c r="F14" s="82">
        <f>SUM(F13)</f>
        <v>8160000</v>
      </c>
    </row>
    <row r="15" spans="2:6" ht="18" customHeight="1" x14ac:dyDescent="0.2">
      <c r="B15" s="123" t="s">
        <v>37</v>
      </c>
      <c r="C15" s="123"/>
      <c r="D15" s="123"/>
      <c r="E15" s="123"/>
      <c r="F15" s="123"/>
    </row>
    <row r="16" spans="2:6" ht="18" customHeight="1" x14ac:dyDescent="0.2">
      <c r="B16" s="58" t="s">
        <v>86</v>
      </c>
      <c r="C16" s="59" t="s">
        <v>148</v>
      </c>
      <c r="D16" s="82">
        <v>5</v>
      </c>
      <c r="E16" s="82">
        <v>20000000</v>
      </c>
      <c r="F16" s="82">
        <v>23300000</v>
      </c>
    </row>
    <row r="17" spans="2:6" ht="18" customHeight="1" x14ac:dyDescent="0.2">
      <c r="B17" s="58" t="s">
        <v>46</v>
      </c>
      <c r="C17" s="58" t="s">
        <v>169</v>
      </c>
      <c r="D17" s="82">
        <v>1</v>
      </c>
      <c r="E17" s="82">
        <v>300000</v>
      </c>
      <c r="F17" s="82">
        <v>816000</v>
      </c>
    </row>
    <row r="18" spans="2:6" ht="18" customHeight="1" x14ac:dyDescent="0.2">
      <c r="B18" s="124" t="s">
        <v>49</v>
      </c>
      <c r="C18" s="124"/>
      <c r="D18" s="82">
        <f>SUM(D16:D17)</f>
        <v>6</v>
      </c>
      <c r="E18" s="82">
        <f>SUM(E16:E17)</f>
        <v>20300000</v>
      </c>
      <c r="F18" s="82">
        <f>SUM(F16:F17)</f>
        <v>24116000</v>
      </c>
    </row>
    <row r="19" spans="2:6" ht="18" customHeight="1" x14ac:dyDescent="0.25">
      <c r="B19" s="121" t="s">
        <v>58</v>
      </c>
      <c r="C19" s="122"/>
      <c r="D19" s="81">
        <f>D11+D14+D18</f>
        <v>11</v>
      </c>
      <c r="E19" s="81">
        <f>E11+E14+E18</f>
        <v>34085305</v>
      </c>
      <c r="F19" s="81">
        <f>F11+F14+F18</f>
        <v>56971348.450000003</v>
      </c>
    </row>
    <row r="20" spans="2:6" ht="18" customHeight="1" x14ac:dyDescent="0.2">
      <c r="B20" s="73"/>
      <c r="C20" s="73"/>
      <c r="D20" s="73"/>
      <c r="E20" s="73"/>
      <c r="F20" s="73"/>
    </row>
    <row r="21" spans="2:6" ht="18" customHeight="1" x14ac:dyDescent="0.2">
      <c r="B21" s="73"/>
      <c r="C21" s="74"/>
      <c r="D21" s="69" t="s">
        <v>231</v>
      </c>
      <c r="E21" s="73"/>
      <c r="F21" s="73"/>
    </row>
    <row r="22" spans="2:6" ht="28.5" customHeight="1" x14ac:dyDescent="0.2">
      <c r="B22" s="21" t="s">
        <v>11</v>
      </c>
      <c r="C22" s="20" t="s">
        <v>12</v>
      </c>
      <c r="D22" s="19" t="s">
        <v>21</v>
      </c>
      <c r="E22" s="20" t="s">
        <v>66</v>
      </c>
      <c r="F22" s="20" t="s">
        <v>67</v>
      </c>
    </row>
    <row r="23" spans="2:6" ht="18.75" customHeight="1" x14ac:dyDescent="0.2">
      <c r="B23" s="123" t="s">
        <v>37</v>
      </c>
      <c r="C23" s="123"/>
      <c r="D23" s="123"/>
      <c r="E23" s="123"/>
      <c r="F23" s="123"/>
    </row>
    <row r="24" spans="2:6" ht="22.5" customHeight="1" x14ac:dyDescent="0.2">
      <c r="B24" s="58" t="s">
        <v>44</v>
      </c>
      <c r="C24" s="58" t="s">
        <v>243</v>
      </c>
      <c r="D24" s="82">
        <v>1</v>
      </c>
      <c r="E24" s="82">
        <v>400000</v>
      </c>
      <c r="F24" s="82">
        <v>576000</v>
      </c>
    </row>
    <row r="25" spans="2:6" ht="18.75" customHeight="1" x14ac:dyDescent="0.2">
      <c r="B25" s="124" t="s">
        <v>49</v>
      </c>
      <c r="C25" s="124"/>
      <c r="D25" s="82">
        <f>SUM(D24)</f>
        <v>1</v>
      </c>
      <c r="E25" s="82">
        <f>SUM(E24)</f>
        <v>400000</v>
      </c>
      <c r="F25" s="82">
        <f>SUM(F24)</f>
        <v>576000</v>
      </c>
    </row>
    <row r="26" spans="2:6" ht="18" customHeight="1" x14ac:dyDescent="0.2">
      <c r="B26" s="123" t="s">
        <v>50</v>
      </c>
      <c r="C26" s="123"/>
      <c r="D26" s="123"/>
      <c r="E26" s="123"/>
      <c r="F26" s="123"/>
    </row>
    <row r="27" spans="2:6" ht="18" customHeight="1" x14ac:dyDescent="0.2">
      <c r="B27" s="58" t="s">
        <v>116</v>
      </c>
      <c r="C27" s="59" t="s">
        <v>230</v>
      </c>
      <c r="D27" s="82">
        <v>5</v>
      </c>
      <c r="E27" s="82">
        <v>1806781</v>
      </c>
      <c r="F27" s="82">
        <v>39749182</v>
      </c>
    </row>
    <row r="28" spans="2:6" ht="18" customHeight="1" x14ac:dyDescent="0.2">
      <c r="B28" s="124" t="s">
        <v>237</v>
      </c>
      <c r="C28" s="124"/>
      <c r="D28" s="82">
        <f>SUM(D27)</f>
        <v>5</v>
      </c>
      <c r="E28" s="82">
        <f>SUM(E27)</f>
        <v>1806781</v>
      </c>
      <c r="F28" s="82">
        <f>SUM(F27)</f>
        <v>39749182</v>
      </c>
    </row>
    <row r="29" spans="2:6" ht="18" customHeight="1" x14ac:dyDescent="0.2">
      <c r="B29" s="118" t="s">
        <v>58</v>
      </c>
      <c r="C29" s="119"/>
      <c r="D29" s="82">
        <f>D25+D28</f>
        <v>6</v>
      </c>
      <c r="E29" s="82">
        <f>E25+E28</f>
        <v>2206781</v>
      </c>
      <c r="F29" s="82">
        <f>F25+F28</f>
        <v>40325182</v>
      </c>
    </row>
    <row r="32" spans="2:6" x14ac:dyDescent="0.2">
      <c r="D32" s="71"/>
      <c r="E32" s="71"/>
      <c r="F32" s="71"/>
    </row>
  </sheetData>
  <mergeCells count="14">
    <mergeCell ref="B29:C29"/>
    <mergeCell ref="B2:E2"/>
    <mergeCell ref="B3:F3"/>
    <mergeCell ref="B19:C19"/>
    <mergeCell ref="B9:F9"/>
    <mergeCell ref="B11:C11"/>
    <mergeCell ref="B12:F12"/>
    <mergeCell ref="B14:C14"/>
    <mergeCell ref="B26:F26"/>
    <mergeCell ref="B28:C28"/>
    <mergeCell ref="B15:F15"/>
    <mergeCell ref="B18:C18"/>
    <mergeCell ref="B23:F23"/>
    <mergeCell ref="B25:C25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opLeftCell="A7" workbookViewId="0">
      <selection activeCell="E35" sqref="E35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28" t="s">
        <v>240</v>
      </c>
      <c r="C1" s="128"/>
      <c r="D1" s="128"/>
      <c r="E1" s="128"/>
      <c r="F1" s="128"/>
      <c r="G1" s="128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8.75" customHeight="1" x14ac:dyDescent="0.2">
      <c r="B3" s="125" t="s">
        <v>68</v>
      </c>
      <c r="C3" s="126"/>
      <c r="D3" s="126"/>
      <c r="E3" s="126"/>
      <c r="F3" s="126"/>
      <c r="G3" s="127"/>
    </row>
    <row r="4" spans="2:7" ht="18.75" customHeight="1" x14ac:dyDescent="0.2">
      <c r="B4" s="55" t="s">
        <v>25</v>
      </c>
      <c r="C4" s="55" t="s">
        <v>159</v>
      </c>
      <c r="D4" s="56">
        <v>0.84</v>
      </c>
      <c r="E4" s="90" t="s">
        <v>97</v>
      </c>
      <c r="F4" s="56">
        <v>0.81</v>
      </c>
      <c r="G4" s="56" t="s">
        <v>78</v>
      </c>
    </row>
    <row r="5" spans="2:7" ht="18.75" customHeight="1" x14ac:dyDescent="0.2">
      <c r="B5" s="55" t="s">
        <v>79</v>
      </c>
      <c r="C5" s="55" t="s">
        <v>151</v>
      </c>
      <c r="D5" s="56">
        <v>3.25</v>
      </c>
      <c r="E5" s="90" t="s">
        <v>97</v>
      </c>
      <c r="F5" s="56">
        <v>3.2</v>
      </c>
      <c r="G5" s="56">
        <v>3.35</v>
      </c>
    </row>
    <row r="6" spans="2:7" ht="14.45" customHeight="1" x14ac:dyDescent="0.2">
      <c r="B6" s="125" t="s">
        <v>69</v>
      </c>
      <c r="C6" s="126"/>
      <c r="D6" s="126"/>
      <c r="E6" s="126"/>
      <c r="F6" s="126"/>
      <c r="G6" s="127"/>
    </row>
    <row r="7" spans="2:7" ht="14.45" customHeight="1" x14ac:dyDescent="0.2">
      <c r="B7" s="55" t="s">
        <v>31</v>
      </c>
      <c r="C7" s="55" t="s">
        <v>130</v>
      </c>
      <c r="D7" s="56">
        <v>1.62</v>
      </c>
      <c r="E7" s="57" t="s">
        <v>95</v>
      </c>
      <c r="F7" s="56" t="s">
        <v>78</v>
      </c>
      <c r="G7" s="56" t="s">
        <v>78</v>
      </c>
    </row>
    <row r="8" spans="2:7" ht="14.45" customHeight="1" x14ac:dyDescent="0.2">
      <c r="B8" s="55" t="s">
        <v>104</v>
      </c>
      <c r="C8" s="55" t="s">
        <v>136</v>
      </c>
      <c r="D8" s="56">
        <v>1</v>
      </c>
      <c r="E8" s="57" t="s">
        <v>97</v>
      </c>
      <c r="F8" s="56" t="s">
        <v>78</v>
      </c>
      <c r="G8" s="56" t="s">
        <v>78</v>
      </c>
    </row>
    <row r="9" spans="2:7" ht="14.45" customHeight="1" x14ac:dyDescent="0.2">
      <c r="B9" s="55" t="s">
        <v>134</v>
      </c>
      <c r="C9" s="55" t="s">
        <v>135</v>
      </c>
      <c r="D9" s="56">
        <v>0.69</v>
      </c>
      <c r="E9" s="57" t="s">
        <v>97</v>
      </c>
      <c r="F9" s="56" t="s">
        <v>78</v>
      </c>
      <c r="G9" s="56" t="s">
        <v>78</v>
      </c>
    </row>
    <row r="10" spans="2:7" ht="14.45" customHeight="1" x14ac:dyDescent="0.2">
      <c r="B10" s="55" t="s">
        <v>158</v>
      </c>
      <c r="C10" s="55" t="s">
        <v>157</v>
      </c>
      <c r="D10" s="56">
        <v>0.9</v>
      </c>
      <c r="E10" s="57" t="s">
        <v>97</v>
      </c>
      <c r="F10" s="56" t="s">
        <v>78</v>
      </c>
      <c r="G10" s="56" t="s">
        <v>78</v>
      </c>
    </row>
    <row r="11" spans="2:7" ht="14.45" customHeight="1" x14ac:dyDescent="0.2">
      <c r="B11" s="55" t="s">
        <v>202</v>
      </c>
      <c r="C11" s="55" t="s">
        <v>192</v>
      </c>
      <c r="D11" s="56">
        <v>0.86</v>
      </c>
      <c r="E11" s="57" t="s">
        <v>97</v>
      </c>
      <c r="F11" s="56" t="s">
        <v>78</v>
      </c>
      <c r="G11" s="56" t="s">
        <v>78</v>
      </c>
    </row>
    <row r="12" spans="2:7" ht="14.45" customHeight="1" x14ac:dyDescent="0.2">
      <c r="B12" s="58" t="s">
        <v>102</v>
      </c>
      <c r="C12" s="58" t="s">
        <v>185</v>
      </c>
      <c r="D12" s="56">
        <v>0.6</v>
      </c>
      <c r="E12" s="87" t="s">
        <v>97</v>
      </c>
      <c r="F12" s="56" t="s">
        <v>78</v>
      </c>
      <c r="G12" s="56">
        <v>0.6</v>
      </c>
    </row>
    <row r="13" spans="2:7" ht="14.45" customHeight="1" x14ac:dyDescent="0.2">
      <c r="B13" s="58" t="s">
        <v>32</v>
      </c>
      <c r="C13" s="58" t="s">
        <v>146</v>
      </c>
      <c r="D13" s="56">
        <v>1.27</v>
      </c>
      <c r="E13" s="57" t="s">
        <v>97</v>
      </c>
      <c r="F13" s="56">
        <v>1.2</v>
      </c>
      <c r="G13" s="56">
        <v>1.39</v>
      </c>
    </row>
    <row r="14" spans="2:7" ht="14.45" customHeight="1" x14ac:dyDescent="0.2">
      <c r="B14" s="125" t="s">
        <v>33</v>
      </c>
      <c r="C14" s="126"/>
      <c r="D14" s="126"/>
      <c r="E14" s="126"/>
      <c r="F14" s="126"/>
      <c r="G14" s="127"/>
    </row>
    <row r="15" spans="2:7" ht="14.45" customHeight="1" x14ac:dyDescent="0.2">
      <c r="B15" s="55" t="s">
        <v>105</v>
      </c>
      <c r="C15" s="55" t="s">
        <v>106</v>
      </c>
      <c r="D15" s="56">
        <v>8</v>
      </c>
      <c r="E15" s="57" t="s">
        <v>95</v>
      </c>
      <c r="F15" s="56" t="s">
        <v>78</v>
      </c>
      <c r="G15" s="56" t="s">
        <v>78</v>
      </c>
    </row>
    <row r="16" spans="2:7" ht="14.45" customHeight="1" x14ac:dyDescent="0.2">
      <c r="B16" s="58" t="s">
        <v>83</v>
      </c>
      <c r="C16" s="59" t="s">
        <v>152</v>
      </c>
      <c r="D16" s="56">
        <v>24.5</v>
      </c>
      <c r="E16" s="87" t="s">
        <v>97</v>
      </c>
      <c r="F16" s="56">
        <v>24</v>
      </c>
      <c r="G16" s="56">
        <v>25</v>
      </c>
    </row>
    <row r="17" spans="2:7" ht="14.45" customHeight="1" x14ac:dyDescent="0.2">
      <c r="B17" s="58" t="s">
        <v>108</v>
      </c>
      <c r="C17" s="58" t="s">
        <v>147</v>
      </c>
      <c r="D17" s="56">
        <v>2.85</v>
      </c>
      <c r="E17" s="57" t="s">
        <v>97</v>
      </c>
      <c r="F17" s="56" t="s">
        <v>78</v>
      </c>
      <c r="G17" s="56" t="s">
        <v>78</v>
      </c>
    </row>
    <row r="18" spans="2:7" ht="14.45" customHeight="1" x14ac:dyDescent="0.2">
      <c r="B18" s="125" t="s">
        <v>37</v>
      </c>
      <c r="C18" s="126"/>
      <c r="D18" s="126"/>
      <c r="E18" s="126"/>
      <c r="F18" s="126"/>
      <c r="G18" s="127"/>
    </row>
    <row r="19" spans="2:7" ht="14.45" customHeight="1" x14ac:dyDescent="0.2">
      <c r="B19" s="55" t="s">
        <v>38</v>
      </c>
      <c r="C19" s="55" t="s">
        <v>39</v>
      </c>
      <c r="D19" s="56">
        <v>0.9</v>
      </c>
      <c r="E19" s="57" t="s">
        <v>95</v>
      </c>
      <c r="F19" s="56" t="s">
        <v>78</v>
      </c>
      <c r="G19" s="56" t="s">
        <v>78</v>
      </c>
    </row>
    <row r="20" spans="2:7" ht="14.45" customHeight="1" x14ac:dyDescent="0.2">
      <c r="B20" s="55" t="s">
        <v>85</v>
      </c>
      <c r="C20" s="55" t="s">
        <v>174</v>
      </c>
      <c r="D20" s="56">
        <v>1.7</v>
      </c>
      <c r="E20" s="57" t="s">
        <v>95</v>
      </c>
      <c r="F20" s="56" t="s">
        <v>78</v>
      </c>
      <c r="G20" s="56" t="s">
        <v>78</v>
      </c>
    </row>
    <row r="21" spans="2:7" ht="14.45" customHeight="1" x14ac:dyDescent="0.2">
      <c r="B21" s="55" t="s">
        <v>180</v>
      </c>
      <c r="C21" s="55" t="s">
        <v>198</v>
      </c>
      <c r="D21" s="56">
        <v>1.32</v>
      </c>
      <c r="E21" s="57" t="s">
        <v>95</v>
      </c>
      <c r="F21" s="56" t="s">
        <v>78</v>
      </c>
      <c r="G21" s="56" t="s">
        <v>78</v>
      </c>
    </row>
    <row r="22" spans="2:7" ht="14.45" customHeight="1" x14ac:dyDescent="0.2">
      <c r="B22" s="58" t="s">
        <v>112</v>
      </c>
      <c r="C22" s="59" t="s">
        <v>199</v>
      </c>
      <c r="D22" s="56">
        <v>3.4</v>
      </c>
      <c r="E22" s="90" t="s">
        <v>97</v>
      </c>
      <c r="F22" s="56">
        <v>3.11</v>
      </c>
      <c r="G22" s="56" t="s">
        <v>78</v>
      </c>
    </row>
    <row r="23" spans="2:7" ht="14.45" customHeight="1" x14ac:dyDescent="0.2">
      <c r="B23" s="58" t="s">
        <v>115</v>
      </c>
      <c r="C23" s="58" t="s">
        <v>153</v>
      </c>
      <c r="D23" s="56">
        <v>1.8</v>
      </c>
      <c r="E23" s="90" t="s">
        <v>97</v>
      </c>
      <c r="F23" s="56" t="s">
        <v>78</v>
      </c>
      <c r="G23" s="56" t="s">
        <v>78</v>
      </c>
    </row>
    <row r="24" spans="2:7" ht="14.45" customHeight="1" x14ac:dyDescent="0.2">
      <c r="B24" s="58" t="s">
        <v>90</v>
      </c>
      <c r="C24" s="59" t="s">
        <v>187</v>
      </c>
      <c r="D24" s="56">
        <v>1</v>
      </c>
      <c r="E24" s="90" t="s">
        <v>97</v>
      </c>
      <c r="F24" s="56" t="s">
        <v>78</v>
      </c>
      <c r="G24" s="56">
        <v>1</v>
      </c>
    </row>
    <row r="25" spans="2:7" ht="14.45" customHeight="1" x14ac:dyDescent="0.2">
      <c r="B25" s="58" t="s">
        <v>207</v>
      </c>
      <c r="C25" s="59" t="s">
        <v>208</v>
      </c>
      <c r="D25" s="56">
        <v>0.65</v>
      </c>
      <c r="E25" s="83" t="s">
        <v>97</v>
      </c>
      <c r="F25" s="56">
        <v>0.65</v>
      </c>
      <c r="G25" s="56">
        <v>0.69</v>
      </c>
    </row>
    <row r="26" spans="2:7" ht="14.45" customHeight="1" x14ac:dyDescent="0.2">
      <c r="B26" s="55" t="s">
        <v>88</v>
      </c>
      <c r="C26" s="55" t="s">
        <v>156</v>
      </c>
      <c r="D26" s="56">
        <v>1.3</v>
      </c>
      <c r="E26" s="83" t="s">
        <v>97</v>
      </c>
      <c r="F26" s="56" t="s">
        <v>78</v>
      </c>
      <c r="G26" s="56">
        <v>1.25</v>
      </c>
    </row>
    <row r="27" spans="2:7" ht="14.45" customHeight="1" x14ac:dyDescent="0.2">
      <c r="B27" s="55" t="s">
        <v>113</v>
      </c>
      <c r="C27" s="55" t="s">
        <v>193</v>
      </c>
      <c r="D27" s="56">
        <v>60</v>
      </c>
      <c r="E27" s="57" t="s">
        <v>97</v>
      </c>
      <c r="F27" s="56" t="s">
        <v>78</v>
      </c>
      <c r="G27" s="56" t="s">
        <v>78</v>
      </c>
    </row>
    <row r="28" spans="2:7" ht="14.45" customHeight="1" x14ac:dyDescent="0.2">
      <c r="B28" s="125" t="s">
        <v>139</v>
      </c>
      <c r="C28" s="126"/>
      <c r="D28" s="126"/>
      <c r="E28" s="126"/>
      <c r="F28" s="126"/>
      <c r="G28" s="127"/>
    </row>
    <row r="29" spans="2:7" ht="14.45" customHeight="1" x14ac:dyDescent="0.2">
      <c r="B29" s="55" t="s">
        <v>51</v>
      </c>
      <c r="C29" s="55" t="s">
        <v>52</v>
      </c>
      <c r="D29" s="56">
        <v>17.39</v>
      </c>
      <c r="E29" s="57" t="s">
        <v>95</v>
      </c>
      <c r="F29" s="56" t="s">
        <v>78</v>
      </c>
      <c r="G29" s="56" t="s">
        <v>78</v>
      </c>
    </row>
    <row r="30" spans="2:7" ht="14.45" customHeight="1" x14ac:dyDescent="0.2">
      <c r="B30" s="55" t="s">
        <v>117</v>
      </c>
      <c r="C30" s="55" t="s">
        <v>141</v>
      </c>
      <c r="D30" s="160">
        <v>11</v>
      </c>
      <c r="E30" s="90" t="s">
        <v>97</v>
      </c>
      <c r="F30" s="56">
        <v>10.75</v>
      </c>
      <c r="G30" s="56">
        <v>11.3</v>
      </c>
    </row>
    <row r="31" spans="2:7" ht="14.45" customHeight="1" x14ac:dyDescent="0.2">
      <c r="B31" s="55" t="s">
        <v>118</v>
      </c>
      <c r="C31" s="55" t="s">
        <v>175</v>
      </c>
      <c r="D31" s="160">
        <v>22.75</v>
      </c>
      <c r="E31" s="90" t="s">
        <v>97</v>
      </c>
      <c r="F31" s="56">
        <v>22.5</v>
      </c>
      <c r="G31" s="56">
        <v>23.5</v>
      </c>
    </row>
    <row r="32" spans="2:7" ht="15.75" x14ac:dyDescent="0.2">
      <c r="B32" s="125" t="s">
        <v>119</v>
      </c>
      <c r="C32" s="126"/>
      <c r="D32" s="126"/>
      <c r="E32" s="126"/>
      <c r="F32" s="126"/>
      <c r="G32" s="127"/>
    </row>
    <row r="33" spans="2:7" ht="15.75" x14ac:dyDescent="0.2">
      <c r="B33" s="58" t="s">
        <v>123</v>
      </c>
      <c r="C33" s="58" t="s">
        <v>173</v>
      </c>
      <c r="D33" s="56">
        <v>0.85</v>
      </c>
      <c r="E33" s="85" t="s">
        <v>97</v>
      </c>
      <c r="F33" s="56" t="s">
        <v>78</v>
      </c>
      <c r="G33" s="56">
        <v>0.9</v>
      </c>
    </row>
    <row r="34" spans="2:7" ht="15.75" x14ac:dyDescent="0.2">
      <c r="B34" s="58" t="s">
        <v>163</v>
      </c>
      <c r="C34" s="58" t="s">
        <v>213</v>
      </c>
      <c r="D34" s="56">
        <v>24</v>
      </c>
      <c r="E34" s="85" t="s">
        <v>97</v>
      </c>
      <c r="F34" s="56" t="s">
        <v>78</v>
      </c>
      <c r="G34" s="56" t="s">
        <v>78</v>
      </c>
    </row>
    <row r="35" spans="2:7" ht="15.75" x14ac:dyDescent="0.2">
      <c r="B35" s="58" t="s">
        <v>121</v>
      </c>
      <c r="C35" s="58" t="s">
        <v>215</v>
      </c>
      <c r="D35" s="56">
        <v>8</v>
      </c>
      <c r="E35" s="85" t="s">
        <v>97</v>
      </c>
      <c r="F35" s="56">
        <v>8</v>
      </c>
      <c r="G35" s="56">
        <v>8.8000000000000007</v>
      </c>
    </row>
  </sheetData>
  <mergeCells count="7">
    <mergeCell ref="B32:G32"/>
    <mergeCell ref="B28:G28"/>
    <mergeCell ref="B1:G1"/>
    <mergeCell ref="B6:G6"/>
    <mergeCell ref="B14:G14"/>
    <mergeCell ref="B18:G18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opLeftCell="A7" workbookViewId="0">
      <selection activeCell="I26" sqref="I26:I27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55" t="s">
        <v>241</v>
      </c>
      <c r="C1" s="156"/>
      <c r="D1" s="156"/>
      <c r="E1" s="156"/>
      <c r="F1" s="156"/>
      <c r="G1" s="156"/>
      <c r="H1" s="157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37" t="s">
        <v>124</v>
      </c>
      <c r="C3" s="139">
        <v>1.35</v>
      </c>
      <c r="D3" s="130">
        <v>40678</v>
      </c>
      <c r="E3" s="16">
        <v>40685</v>
      </c>
      <c r="F3" s="15" t="s">
        <v>201</v>
      </c>
      <c r="G3" s="150" t="s">
        <v>129</v>
      </c>
      <c r="H3" s="150" t="s">
        <v>129</v>
      </c>
      <c r="I3" s="150" t="s">
        <v>129</v>
      </c>
    </row>
    <row r="4" spans="2:9" ht="17.100000000000001" customHeight="1" x14ac:dyDescent="0.2">
      <c r="B4" s="146"/>
      <c r="C4" s="147"/>
      <c r="D4" s="148"/>
      <c r="E4" s="14">
        <v>40973</v>
      </c>
      <c r="F4" s="13" t="s">
        <v>77</v>
      </c>
      <c r="G4" s="158"/>
      <c r="H4" s="158"/>
      <c r="I4" s="158"/>
    </row>
    <row r="5" spans="2:9" ht="17.100000000000001" customHeight="1" x14ac:dyDescent="0.2">
      <c r="B5" s="138"/>
      <c r="C5" s="140"/>
      <c r="D5" s="131"/>
      <c r="E5" s="12"/>
      <c r="F5" s="11" t="s">
        <v>132</v>
      </c>
      <c r="G5" s="152"/>
      <c r="H5" s="152"/>
      <c r="I5" s="152"/>
    </row>
    <row r="6" spans="2:9" ht="17.100000000000001" customHeight="1" x14ac:dyDescent="0.2">
      <c r="B6" s="137" t="s">
        <v>27</v>
      </c>
      <c r="C6" s="139">
        <v>0.85</v>
      </c>
      <c r="D6" s="130">
        <v>40682</v>
      </c>
      <c r="E6" s="43">
        <v>40689</v>
      </c>
      <c r="F6" s="134" t="s">
        <v>77</v>
      </c>
      <c r="G6" s="134" t="s">
        <v>228</v>
      </c>
      <c r="H6" s="132">
        <v>2</v>
      </c>
      <c r="I6" s="150" t="s">
        <v>129</v>
      </c>
    </row>
    <row r="7" spans="2:9" ht="17.100000000000001" customHeight="1" x14ac:dyDescent="0.2">
      <c r="B7" s="138"/>
      <c r="C7" s="140"/>
      <c r="D7" s="131"/>
      <c r="E7" s="44">
        <v>41011</v>
      </c>
      <c r="F7" s="135"/>
      <c r="G7" s="135"/>
      <c r="H7" s="133"/>
      <c r="I7" s="152"/>
    </row>
    <row r="8" spans="2:9" ht="12" customHeight="1" x14ac:dyDescent="0.2">
      <c r="B8" s="137" t="s">
        <v>99</v>
      </c>
      <c r="C8" s="139">
        <v>1.29</v>
      </c>
      <c r="D8" s="130">
        <v>40960</v>
      </c>
      <c r="E8" s="130">
        <v>40967</v>
      </c>
      <c r="F8" s="15" t="s">
        <v>201</v>
      </c>
      <c r="G8" s="7"/>
      <c r="H8" s="132" t="s">
        <v>129</v>
      </c>
      <c r="I8" s="132" t="s">
        <v>129</v>
      </c>
    </row>
    <row r="9" spans="2:9" ht="13.5" customHeight="1" x14ac:dyDescent="0.2">
      <c r="B9" s="146"/>
      <c r="C9" s="147"/>
      <c r="D9" s="148"/>
      <c r="E9" s="148"/>
      <c r="F9" s="13" t="s">
        <v>132</v>
      </c>
      <c r="G9" s="7" t="s">
        <v>137</v>
      </c>
      <c r="H9" s="149"/>
      <c r="I9" s="149"/>
    </row>
    <row r="10" spans="2:9" ht="15" customHeight="1" x14ac:dyDescent="0.2">
      <c r="B10" s="138"/>
      <c r="C10" s="140"/>
      <c r="D10" s="131"/>
      <c r="E10" s="131"/>
      <c r="F10" s="11" t="s">
        <v>216</v>
      </c>
      <c r="G10" s="7" t="s">
        <v>138</v>
      </c>
      <c r="H10" s="133"/>
      <c r="I10" s="133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37" t="s">
        <v>80</v>
      </c>
      <c r="C12" s="139">
        <v>2.04</v>
      </c>
      <c r="D12" s="130">
        <v>41007</v>
      </c>
      <c r="E12" s="130">
        <v>41014</v>
      </c>
      <c r="F12" s="34" t="s">
        <v>201</v>
      </c>
      <c r="G12" s="37"/>
      <c r="H12" s="42"/>
      <c r="I12" s="150" t="s">
        <v>129</v>
      </c>
    </row>
    <row r="13" spans="2:9" ht="15" customHeight="1" x14ac:dyDescent="0.2">
      <c r="B13" s="146"/>
      <c r="C13" s="147"/>
      <c r="D13" s="148"/>
      <c r="E13" s="148"/>
      <c r="F13" s="35" t="s">
        <v>77</v>
      </c>
      <c r="G13" s="41" t="s">
        <v>137</v>
      </c>
      <c r="H13" s="39">
        <v>0.05</v>
      </c>
      <c r="I13" s="151"/>
    </row>
    <row r="14" spans="2:9" ht="15" customHeight="1" x14ac:dyDescent="0.2">
      <c r="B14" s="138"/>
      <c r="C14" s="140"/>
      <c r="D14" s="131"/>
      <c r="E14" s="131"/>
      <c r="F14" s="36" t="s">
        <v>132</v>
      </c>
      <c r="G14" s="49" t="s">
        <v>138</v>
      </c>
      <c r="H14" s="38">
        <v>0.2</v>
      </c>
      <c r="I14" s="152"/>
    </row>
    <row r="15" spans="2:9" ht="15" customHeight="1" x14ac:dyDescent="0.2">
      <c r="B15" s="137" t="s">
        <v>128</v>
      </c>
      <c r="C15" s="139">
        <v>1.81</v>
      </c>
      <c r="D15" s="130">
        <v>41022</v>
      </c>
      <c r="E15" s="130">
        <v>41029</v>
      </c>
      <c r="F15" s="46" t="s">
        <v>201</v>
      </c>
      <c r="G15" s="50"/>
      <c r="H15" s="50"/>
      <c r="I15" s="150" t="s">
        <v>129</v>
      </c>
    </row>
    <row r="16" spans="2:9" ht="15" customHeight="1" x14ac:dyDescent="0.2">
      <c r="B16" s="146"/>
      <c r="C16" s="147"/>
      <c r="D16" s="148"/>
      <c r="E16" s="148"/>
      <c r="F16" s="47" t="s">
        <v>77</v>
      </c>
      <c r="G16" s="50" t="s">
        <v>138</v>
      </c>
      <c r="H16" s="50">
        <v>0.25</v>
      </c>
      <c r="I16" s="151"/>
    </row>
    <row r="17" spans="2:9" ht="15" customHeight="1" x14ac:dyDescent="0.2">
      <c r="B17" s="138"/>
      <c r="C17" s="140"/>
      <c r="D17" s="131"/>
      <c r="E17" s="131"/>
      <c r="F17" s="48" t="s">
        <v>132</v>
      </c>
      <c r="G17" s="41" t="s">
        <v>137</v>
      </c>
      <c r="H17" s="50">
        <v>0.25</v>
      </c>
      <c r="I17" s="152"/>
    </row>
    <row r="18" spans="2:9" ht="17.100000000000001" customHeight="1" x14ac:dyDescent="0.2">
      <c r="B18" s="137" t="s">
        <v>100</v>
      </c>
      <c r="C18" s="139">
        <v>2.2000000000000002</v>
      </c>
      <c r="D18" s="130">
        <v>40861</v>
      </c>
      <c r="E18" s="130">
        <v>40868</v>
      </c>
      <c r="F18" s="15" t="s">
        <v>201</v>
      </c>
      <c r="G18" s="9" t="s">
        <v>137</v>
      </c>
      <c r="H18" s="2">
        <v>0.1355555</v>
      </c>
      <c r="I18" s="134" t="s">
        <v>78</v>
      </c>
    </row>
    <row r="19" spans="2:9" ht="17.100000000000001" customHeight="1" x14ac:dyDescent="0.2">
      <c r="B19" s="146"/>
      <c r="C19" s="147"/>
      <c r="D19" s="148"/>
      <c r="E19" s="148"/>
      <c r="F19" s="13" t="s">
        <v>132</v>
      </c>
      <c r="G19" s="7" t="s">
        <v>138</v>
      </c>
      <c r="H19" s="7">
        <v>0.2</v>
      </c>
      <c r="I19" s="145"/>
    </row>
    <row r="20" spans="2:9" ht="17.100000000000001" customHeight="1" x14ac:dyDescent="0.2">
      <c r="B20" s="138"/>
      <c r="C20" s="140"/>
      <c r="D20" s="131"/>
      <c r="E20" s="131"/>
      <c r="F20" s="11" t="s">
        <v>77</v>
      </c>
      <c r="G20" s="1"/>
      <c r="H20" s="1"/>
      <c r="I20" s="135"/>
    </row>
    <row r="21" spans="2:9" ht="17.100000000000001" customHeight="1" x14ac:dyDescent="0.2">
      <c r="B21" s="137" t="s">
        <v>109</v>
      </c>
      <c r="C21" s="139">
        <v>14.04</v>
      </c>
      <c r="D21" s="130">
        <v>41034</v>
      </c>
      <c r="E21" s="130">
        <v>41041</v>
      </c>
      <c r="F21" s="62" t="s">
        <v>201</v>
      </c>
      <c r="G21" s="132" t="s">
        <v>138</v>
      </c>
      <c r="H21" s="141">
        <v>0.42857139999999999</v>
      </c>
      <c r="I21" s="144">
        <v>41050</v>
      </c>
    </row>
    <row r="22" spans="2:9" ht="17.100000000000001" customHeight="1" x14ac:dyDescent="0.2">
      <c r="B22" s="146"/>
      <c r="C22" s="147"/>
      <c r="D22" s="148"/>
      <c r="E22" s="148"/>
      <c r="F22" s="63" t="s">
        <v>132</v>
      </c>
      <c r="G22" s="149"/>
      <c r="H22" s="142"/>
      <c r="I22" s="145"/>
    </row>
    <row r="23" spans="2:9" ht="17.100000000000001" customHeight="1" x14ac:dyDescent="0.2">
      <c r="B23" s="138"/>
      <c r="C23" s="140"/>
      <c r="D23" s="131"/>
      <c r="E23" s="131"/>
      <c r="F23" s="64" t="s">
        <v>77</v>
      </c>
      <c r="G23" s="133"/>
      <c r="H23" s="143"/>
      <c r="I23" s="135"/>
    </row>
    <row r="24" spans="2:9" ht="17.100000000000001" customHeight="1" x14ac:dyDescent="0.2">
      <c r="B24" s="153" t="s">
        <v>41</v>
      </c>
      <c r="C24" s="139">
        <v>0.57999999999999996</v>
      </c>
      <c r="D24" s="130">
        <v>40912</v>
      </c>
      <c r="E24" s="130">
        <v>40875</v>
      </c>
      <c r="F24" s="15" t="s">
        <v>201</v>
      </c>
      <c r="G24" s="134" t="s">
        <v>137</v>
      </c>
      <c r="H24" s="132">
        <v>0.15</v>
      </c>
      <c r="I24" s="129" t="s">
        <v>78</v>
      </c>
    </row>
    <row r="25" spans="2:9" ht="17.100000000000001" customHeight="1" x14ac:dyDescent="0.2">
      <c r="B25" s="154"/>
      <c r="C25" s="140"/>
      <c r="D25" s="131"/>
      <c r="E25" s="131"/>
      <c r="F25" s="11" t="s">
        <v>77</v>
      </c>
      <c r="G25" s="135"/>
      <c r="H25" s="133"/>
      <c r="I25" s="129"/>
    </row>
    <row r="26" spans="2:9" ht="17.100000000000001" customHeight="1" x14ac:dyDescent="0.2">
      <c r="B26" s="137" t="s">
        <v>43</v>
      </c>
      <c r="C26" s="139">
        <v>0.67</v>
      </c>
      <c r="D26" s="130">
        <v>41036</v>
      </c>
      <c r="E26" s="130">
        <v>41043</v>
      </c>
      <c r="F26" s="65" t="s">
        <v>201</v>
      </c>
      <c r="G26" s="132" t="s">
        <v>137</v>
      </c>
      <c r="H26" s="132">
        <v>0.5</v>
      </c>
      <c r="I26" s="134" t="s">
        <v>78</v>
      </c>
    </row>
    <row r="27" spans="2:9" ht="17.100000000000001" customHeight="1" x14ac:dyDescent="0.2">
      <c r="B27" s="138"/>
      <c r="C27" s="140"/>
      <c r="D27" s="131"/>
      <c r="E27" s="131"/>
      <c r="F27" s="66" t="s">
        <v>77</v>
      </c>
      <c r="G27" s="133"/>
      <c r="H27" s="133"/>
      <c r="I27" s="135"/>
    </row>
    <row r="28" spans="2:9" ht="17.100000000000001" customHeight="1" x14ac:dyDescent="0.2">
      <c r="B28" s="137" t="s">
        <v>51</v>
      </c>
      <c r="C28" s="139">
        <v>17.39</v>
      </c>
      <c r="D28" s="136" t="s">
        <v>233</v>
      </c>
      <c r="E28" s="130">
        <v>41037</v>
      </c>
      <c r="F28" s="67" t="s">
        <v>201</v>
      </c>
      <c r="G28" s="129" t="s">
        <v>78</v>
      </c>
      <c r="H28" s="129" t="s">
        <v>78</v>
      </c>
      <c r="I28" s="129" t="s">
        <v>78</v>
      </c>
    </row>
    <row r="29" spans="2:9" ht="17.100000000000001" customHeight="1" x14ac:dyDescent="0.2">
      <c r="B29" s="138"/>
      <c r="C29" s="140"/>
      <c r="D29" s="136"/>
      <c r="E29" s="131"/>
      <c r="F29" s="91" t="s">
        <v>234</v>
      </c>
      <c r="G29" s="129"/>
      <c r="H29" s="129"/>
      <c r="I29" s="129"/>
    </row>
  </sheetData>
  <mergeCells count="63">
    <mergeCell ref="D26:D27"/>
    <mergeCell ref="C26:C27"/>
    <mergeCell ref="B26:B27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H24:H25"/>
    <mergeCell ref="I24:I25"/>
    <mergeCell ref="B24:B25"/>
    <mergeCell ref="C24:C25"/>
    <mergeCell ref="D24:D25"/>
    <mergeCell ref="E24:E25"/>
    <mergeCell ref="G24:G25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H21:H23"/>
    <mergeCell ref="I21:I23"/>
    <mergeCell ref="B21:B23"/>
    <mergeCell ref="C21:C23"/>
    <mergeCell ref="D21:D23"/>
    <mergeCell ref="E21:E23"/>
    <mergeCell ref="G21:G23"/>
    <mergeCell ref="D28:D29"/>
    <mergeCell ref="B28:B29"/>
    <mergeCell ref="C28:C29"/>
    <mergeCell ref="G28:G29"/>
    <mergeCell ref="H28:H29"/>
    <mergeCell ref="I28:I29"/>
    <mergeCell ref="E28:E29"/>
    <mergeCell ref="G26:G27"/>
    <mergeCell ref="H26:H27"/>
    <mergeCell ref="I26:I27"/>
    <mergeCell ref="E26:E2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topLeftCell="A22" zoomScale="110" zoomScaleNormal="110" workbookViewId="0">
      <selection activeCell="K37" sqref="K37"/>
    </sheetView>
  </sheetViews>
  <sheetFormatPr defaultRowHeight="14.25" x14ac:dyDescent="0.2"/>
  <sheetData>
    <row r="1" spans="1:11" ht="14.25" customHeight="1" x14ac:dyDescent="0.2">
      <c r="A1" s="159" t="s">
        <v>242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4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2012-05-20T10:48:53Z</dcterms:modified>
</cp:coreProperties>
</file>