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085" windowWidth="15600" windowHeight="972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27" i="6" l="1"/>
  <c r="E27" i="6"/>
  <c r="D27" i="6"/>
  <c r="D26" i="6"/>
  <c r="E26" i="6"/>
  <c r="F26" i="6"/>
  <c r="F16" i="6"/>
  <c r="E16" i="6"/>
  <c r="D16" i="6"/>
  <c r="D15" i="6"/>
  <c r="E15" i="6"/>
  <c r="F15" i="6"/>
  <c r="D12" i="6"/>
  <c r="E12" i="6"/>
  <c r="F12" i="6"/>
  <c r="C8" i="5"/>
  <c r="C7" i="5"/>
  <c r="C6" i="5"/>
  <c r="M74" i="5"/>
  <c r="L74" i="5"/>
</calcChain>
</file>

<file path=xl/sharedStrings.xml><?xml version="1.0" encoding="utf-8"?>
<sst xmlns="http://schemas.openxmlformats.org/spreadsheetml/2006/main" count="423" uniqueCount="249">
  <si>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</si>
  <si>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</si>
  <si>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</si>
  <si>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</si>
  <si>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</si>
  <si>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</si>
  <si>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</si>
  <si>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</si>
  <si>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</si>
  <si>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</si>
  <si>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</si>
  <si>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</si>
  <si>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</si>
  <si>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</si>
  <si>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</si>
  <si>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</si>
  <si>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</si>
  <si>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</si>
  <si>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</si>
  <si>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</si>
  <si>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</si>
  <si>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</si>
  <si>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</si>
  <si>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</si>
  <si>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</si>
  <si>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</si>
  <si>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</si>
  <si>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</si>
  <si>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</si>
  <si>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</si>
  <si>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</si>
  <si>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</si>
  <si>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</si>
  <si>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</si>
  <si>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</si>
  <si>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</si>
  <si>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</si>
  <si>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</si>
  <si>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</si>
  <si>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</si>
  <si>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</si>
  <si>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</si>
  <si>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</si>
  <si>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</si>
  <si>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</si>
  <si>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</si>
  <si>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</si>
  <si>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</si>
  <si>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</si>
  <si>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</si>
  <si>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</si>
  <si>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</si>
  <si>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</si>
  <si>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</si>
  <si>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</si>
  <si>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</si>
  <si>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</si>
  <si>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</si>
  <si>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</si>
  <si>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</si>
  <si>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</si>
  <si>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</si>
  <si>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</si>
  <si>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</si>
  <si>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</si>
  <si>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</si>
  <si>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</si>
  <si>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</si>
  <si>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</si>
  <si>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</si>
  <si>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</si>
  <si>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</si>
  <si>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</si>
  <si>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</si>
  <si>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</si>
  <si>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</si>
  <si>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</si>
  <si>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</si>
  <si>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</si>
  <si>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</si>
  <si>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</si>
  <si>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</si>
  <si>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</si>
  <si>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</si>
  <si>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</si>
  <si>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</si>
  <si>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</si>
  <si>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</si>
  <si>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</si>
  <si>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</si>
  <si>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</si>
  <si>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</si>
  <si>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</si>
  <si>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</si>
  <si>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</si>
  <si>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</si>
  <si>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</si>
  <si>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</si>
  <si>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</si>
  <si>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</si>
  <si>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</si>
  <si>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</si>
  <si>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</si>
  <si>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</si>
  <si>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</si>
  <si>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</si>
  <si>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</si>
  <si>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</si>
  <si>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</si>
  <si>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</si>
  <si>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</si>
  <si>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</si>
  <si>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</si>
  <si>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</si>
  <si>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</si>
  <si>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</si>
  <si>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</si>
  <si>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</si>
  <si>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</si>
  <si>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</si>
  <si>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</si>
  <si>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</si>
  <si>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</si>
  <si>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</si>
  <si>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</si>
  <si>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</si>
  <si>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</si>
  <si>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</si>
  <si>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</si>
  <si>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</si>
  <si>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</si>
  <si>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</si>
  <si>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</si>
  <si>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</si>
  <si>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</si>
  <si>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</si>
  <si>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</si>
  <si>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</si>
  <si>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</si>
  <si>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</si>
  <si>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</si>
  <si>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</si>
  <si>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</si>
  <si>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</si>
  <si>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</si>
  <si>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</si>
  <si>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</si>
  <si>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</si>
  <si>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</si>
  <si>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</si>
  <si>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</si>
  <si>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</si>
  <si>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</si>
  <si>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</si>
  <si>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</si>
  <si>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</si>
  <si>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</si>
  <si>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</si>
  <si>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</si>
  <si>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</si>
  <si>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</si>
  <si>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</si>
  <si>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</si>
  <si>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</si>
  <si>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</si>
  <si>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</si>
  <si>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</si>
  <si>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</si>
  <si>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</si>
  <si>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</si>
  <si>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</si>
  <si>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</si>
  <si>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</si>
  <si>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</si>
  <si>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</si>
  <si>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</si>
  <si>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</si>
  <si>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</si>
  <si>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</si>
  <si>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</si>
  <si>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</si>
  <si>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</si>
  <si>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</si>
  <si>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</si>
  <si>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</si>
  <si>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</si>
  <si>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</si>
  <si>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</si>
  <si>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</si>
  <si>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</si>
  <si>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</si>
  <si>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</si>
  <si>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</si>
  <si>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</si>
  <si>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</si>
  <si>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</si>
  <si>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</si>
  <si>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</si>
  <si>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</si>
  <si>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</si>
  <si>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</si>
  <si>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</si>
  <si>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</si>
  <si>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</si>
  <si>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</si>
  <si>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</si>
  <si>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</si>
  <si>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</si>
  <si>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</si>
  <si>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</si>
  <si>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</si>
  <si>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</si>
  <si>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</si>
  <si>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</si>
  <si>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</si>
  <si>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</si>
  <si>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</si>
  <si>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</si>
  <si>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</si>
  <si>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</si>
  <si>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</si>
  <si>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</si>
  <si>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</si>
  <si>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</si>
  <si>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</si>
  <si>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</si>
  <si>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</si>
  <si>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</si>
  <si>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</si>
  <si>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</si>
  <si>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</si>
  <si>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Sell</t>
  </si>
  <si>
    <t>SBMC</t>
  </si>
  <si>
    <t>Stop trading from ISC</t>
  </si>
  <si>
    <t>Election New Board</t>
  </si>
  <si>
    <t>InvestmentSector</t>
  </si>
  <si>
    <t>Electronic Trading Session Thursday 17/5/2012</t>
  </si>
  <si>
    <t>Non Iraqi's  Bulletin Thursday 17/5/2012</t>
  </si>
  <si>
    <t xml:space="preserve"> Non Trading Companies in Iraq Stock Exchange for Thursday 17/5/2012</t>
  </si>
  <si>
    <t>Bulletin News for listed companies in Iraq Stock Exchange for Thursday17/5/2012</t>
  </si>
  <si>
    <t xml:space="preserve">IRAQ STOCK EXCHANGE THURSDAY SESSION  17/5/2012 </t>
  </si>
  <si>
    <t>AISP</t>
  </si>
  <si>
    <t>Insurance Sector</t>
  </si>
  <si>
    <t xml:space="preserve"> ISX price Index was about (116.11) point  which increase about (0.270%)</t>
  </si>
  <si>
    <t>Total of Hotels sector</t>
  </si>
  <si>
    <t>North Bank</t>
  </si>
  <si>
    <t>Union Bank of Iraq</t>
  </si>
  <si>
    <t>Iraqi product &amp;marketing Meat</t>
  </si>
  <si>
    <t>Baghdad Passengers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</si>
</sst>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2">
    <xf numFmtId="0" fontId="0" fillId="0" borderId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6" applyNumberFormat="0" applyAlignment="0" applyProtection="0"/>
    <xf numFmtId="0" fontId="50" fillId="9" borderId="17" applyNumberFormat="0" applyAlignment="0" applyProtection="0"/>
    <xf numFmtId="0" fontId="51" fillId="9" borderId="16" applyNumberFormat="0" applyAlignment="0" applyProtection="0"/>
    <xf numFmtId="0" fontId="52" fillId="0" borderId="18" applyNumberFormat="0" applyFill="0" applyAlignment="0" applyProtection="0"/>
    <xf numFmtId="0" fontId="53" fillId="10" borderId="19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57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57" fillId="35" borderId="0" applyNumberFormat="0" applyBorder="0" applyAlignment="0" applyProtection="0"/>
    <xf numFmtId="0" fontId="33" fillId="0" borderId="0"/>
    <xf numFmtId="0" fontId="33" fillId="11" borderId="20" applyNumberFormat="0" applyFont="0" applyAlignment="0" applyProtection="0"/>
    <xf numFmtId="0" fontId="32" fillId="0" borderId="0"/>
    <xf numFmtId="0" fontId="32" fillId="11" borderId="20" applyNumberFormat="0" applyFont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61" fillId="0" borderId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6">
    <xf numFmtId="0" fontId="0" fillId="0" borderId="0" xfId="0"/>
    <xf numFmtId="0" fontId="35" fillId="0" borderId="9" xfId="0" applyFont="1" applyBorder="1" applyAlignment="1">
      <alignment vertical="center"/>
    </xf>
    <xf numFmtId="166" fontId="35" fillId="0" borderId="10" xfId="0" applyNumberFormat="1" applyFont="1" applyBorder="1" applyAlignment="1">
      <alignment horizontal="center" vertical="center"/>
    </xf>
    <xf numFmtId="9" fontId="35" fillId="0" borderId="2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10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65" fontId="35" fillId="0" borderId="9" xfId="0" applyNumberFormat="1" applyFont="1" applyBorder="1" applyAlignment="1">
      <alignment vertical="center"/>
    </xf>
    <xf numFmtId="0" fontId="35" fillId="0" borderId="7" xfId="0" applyFont="1" applyBorder="1" applyAlignment="1">
      <alignment horizontal="left" vertical="center"/>
    </xf>
    <xf numFmtId="165" fontId="35" fillId="0" borderId="7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165" fontId="35" fillId="0" borderId="10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 wrapText="1"/>
    </xf>
    <xf numFmtId="0" fontId="36" fillId="0" borderId="0" xfId="0" applyFont="1" applyBorder="1"/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40" fillId="0" borderId="0" xfId="0" applyFont="1"/>
    <xf numFmtId="2" fontId="0" fillId="0" borderId="0" xfId="0" applyNumberFormat="1"/>
    <xf numFmtId="0" fontId="39" fillId="0" borderId="2" xfId="0" applyFont="1" applyBorder="1" applyAlignment="1">
      <alignment vertical="center"/>
    </xf>
    <xf numFmtId="164" fontId="39" fillId="0" borderId="2" xfId="43" applyNumberFormat="1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10" fontId="35" fillId="0" borderId="2" xfId="0" applyNumberFormat="1" applyFont="1" applyBorder="1" applyAlignment="1">
      <alignment horizontal="center" vertical="center"/>
    </xf>
    <xf numFmtId="9" fontId="35" fillId="0" borderId="8" xfId="0" applyNumberFormat="1" applyFont="1" applyBorder="1" applyAlignment="1">
      <alignment horizontal="center" vertical="center"/>
    </xf>
    <xf numFmtId="0" fontId="0" fillId="0" borderId="10" xfId="0" applyBorder="1"/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9" fontId="35" fillId="0" borderId="9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0" fontId="10" fillId="0" borderId="0" xfId="351"/>
    <xf numFmtId="3" fontId="41" fillId="0" borderId="0" xfId="0" applyNumberFormat="1" applyFont="1" applyAlignment="1">
      <alignment horizontal="left"/>
    </xf>
    <xf numFmtId="0" fontId="60" fillId="0" borderId="0" xfId="0" applyFont="1"/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/>
    </xf>
    <xf numFmtId="164" fontId="41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164" fontId="40" fillId="0" borderId="2" xfId="43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0" borderId="0" xfId="393"/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4" fillId="0" borderId="0" xfId="436"/>
    <xf numFmtId="0" fontId="40" fillId="0" borderId="0" xfId="0" applyFont="1" applyAlignment="1">
      <alignment horizontal="center" vertical="center"/>
    </xf>
    <xf numFmtId="164" fontId="34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0" fontId="34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36" fillId="0" borderId="0" xfId="0" applyFont="1" applyBorder="1"/>
    <xf numFmtId="3" fontId="39" fillId="0" borderId="2" xfId="0" applyNumberFormat="1" applyFont="1" applyBorder="1"/>
    <xf numFmtId="0" fontId="39" fillId="0" borderId="2" xfId="0" applyFont="1" applyBorder="1" applyAlignment="1">
      <alignment horizontal="center"/>
    </xf>
    <xf numFmtId="0" fontId="39" fillId="0" borderId="10" xfId="351" applyFont="1" applyBorder="1" applyAlignment="1">
      <alignment vertical="center"/>
    </xf>
    <xf numFmtId="0" fontId="39" fillId="0" borderId="10" xfId="0" applyFont="1" applyBorder="1" applyAlignment="1">
      <alignment horizontal="center" vertical="center" wrapText="1"/>
    </xf>
    <xf numFmtId="3" fontId="39" fillId="0" borderId="10" xfId="351" applyNumberFormat="1" applyFont="1" applyBorder="1" applyAlignment="1">
      <alignment horizontal="center" vertical="center"/>
    </xf>
    <xf numFmtId="3" fontId="62" fillId="0" borderId="2" xfId="0" applyNumberFormat="1" applyFont="1" applyBorder="1" applyAlignment="1">
      <alignment horizontal="center"/>
    </xf>
    <xf numFmtId="3" fontId="62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" fillId="0" borderId="0" xfId="464"/>
    <xf numFmtId="0" fontId="41" fillId="0" borderId="2" xfId="0" applyFont="1" applyBorder="1" applyAlignment="1">
      <alignment horizontal="center" vertical="center"/>
    </xf>
    <xf numFmtId="0" fontId="1" fillId="0" borderId="0" xfId="478"/>
    <xf numFmtId="0" fontId="39" fillId="0" borderId="2" xfId="478" applyFont="1" applyBorder="1" applyAlignment="1">
      <alignment vertical="center"/>
    </xf>
    <xf numFmtId="0" fontId="41" fillId="0" borderId="2" xfId="0" applyFont="1" applyBorder="1" applyAlignment="1">
      <alignment horizontal="center" vertical="center"/>
    </xf>
    <xf numFmtId="2" fontId="39" fillId="0" borderId="2" xfId="0" applyNumberFormat="1" applyFont="1" applyBorder="1" applyAlignment="1">
      <alignment horizontal="center"/>
    </xf>
    <xf numFmtId="164" fontId="39" fillId="0" borderId="2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0" fontId="39" fillId="0" borderId="3" xfId="478" applyFont="1" applyBorder="1" applyAlignment="1">
      <alignment horizontal="left" vertical="center"/>
    </xf>
    <xf numFmtId="0" fontId="39" fillId="0" borderId="4" xfId="478" applyFont="1" applyBorder="1" applyAlignment="1">
      <alignment horizontal="left" vertical="center"/>
    </xf>
    <xf numFmtId="0" fontId="39" fillId="0" borderId="5" xfId="478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3" fontId="41" fillId="0" borderId="0" xfId="0" applyNumberFormat="1" applyFont="1" applyAlignment="1">
      <alignment horizontal="left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64" fontId="39" fillId="0" borderId="3" xfId="43" applyNumberFormat="1" applyFont="1" applyBorder="1" applyAlignment="1">
      <alignment horizontal="center" vertical="center"/>
    </xf>
    <xf numFmtId="164" fontId="39" fillId="0" borderId="4" xfId="43" applyNumberFormat="1" applyFont="1" applyBorder="1" applyAlignment="1">
      <alignment horizontal="center" vertical="center"/>
    </xf>
    <xf numFmtId="164" fontId="39" fillId="0" borderId="5" xfId="43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62" fillId="0" borderId="3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36" fillId="0" borderId="0" xfId="0" applyFont="1" applyBorder="1"/>
    <xf numFmtId="0" fontId="34" fillId="0" borderId="3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41" fillId="0" borderId="3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165" fontId="35" fillId="0" borderId="10" xfId="0" applyNumberFormat="1" applyFont="1" applyBorder="1" applyAlignment="1">
      <alignment horizontal="center" vertical="center"/>
    </xf>
    <xf numFmtId="165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10" fontId="35" fillId="0" borderId="10" xfId="0" applyNumberFormat="1" applyFont="1" applyBorder="1" applyAlignment="1">
      <alignment horizontal="center" vertical="center"/>
    </xf>
    <xf numFmtId="10" fontId="35" fillId="0" borderId="7" xfId="0" applyNumberFormat="1" applyFont="1" applyBorder="1" applyAlignment="1">
      <alignment horizontal="center" vertical="center"/>
    </xf>
    <xf numFmtId="10" fontId="35" fillId="0" borderId="9" xfId="0" applyNumberFormat="1" applyFont="1" applyBorder="1" applyAlignment="1">
      <alignment horizontal="center" vertical="center"/>
    </xf>
    <xf numFmtId="9" fontId="35" fillId="0" borderId="10" xfId="0" applyNumberFormat="1" applyFont="1" applyBorder="1" applyAlignment="1">
      <alignment horizontal="center" vertical="center"/>
    </xf>
    <xf numFmtId="9" fontId="35" fillId="0" borderId="7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164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4" fontId="35" fillId="0" borderId="2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10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6" fontId="35" fillId="0" borderId="9" xfId="0" applyNumberFormat="1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9" fillId="0" borderId="2" xfId="0" applyFont="1" applyBorder="1"/>
    <xf numFmtId="2" fontId="63" fillId="0" borderId="0" xfId="0" applyNumberFormat="1" applyFont="1" applyAlignment="1">
      <alignment horizontal="left"/>
    </xf>
    <xf numFmtId="3" fontId="39" fillId="0" borderId="2" xfId="0" applyNumberFormat="1" applyFont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2" fontId="59" fillId="0" borderId="2" xfId="0" applyNumberFormat="1" applyFont="1" applyBorder="1" applyAlignment="1">
      <alignment horizontal="center"/>
    </xf>
  </cellXfs>
  <cellStyles count="492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32" xfId="466"/>
    <cellStyle name="20% - Accent1 33" xfId="480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32" xfId="468"/>
    <cellStyle name="20% - Accent2 33" xfId="482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32" xfId="470"/>
    <cellStyle name="20% - Accent3 33" xfId="484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32" xfId="472"/>
    <cellStyle name="20% - Accent4 33" xfId="486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32" xfId="474"/>
    <cellStyle name="20% - Accent5 33" xfId="488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32" xfId="476"/>
    <cellStyle name="20% - Accent6 33" xfId="490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32" xfId="467"/>
    <cellStyle name="40% - Accent1 33" xfId="481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32" xfId="469"/>
    <cellStyle name="40% - Accent2 33" xfId="483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32" xfId="471"/>
    <cellStyle name="40% - Accent3 33" xfId="485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32" xfId="473"/>
    <cellStyle name="40% - Accent4 33" xfId="487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32" xfId="475"/>
    <cellStyle name="40% - Accent5 33" xfId="489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32" xfId="477"/>
    <cellStyle name="40% - Accent6 33" xfId="491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33" xfId="464"/>
    <cellStyle name="Normal 34" xfId="478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33" xfId="465"/>
    <cellStyle name="Note 34" xfId="479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May 2012</a:t>
            </a:r>
          </a:p>
        </c:rich>
      </c:tx>
      <c:layout>
        <c:manualLayout>
          <c:xMode val="edge"/>
          <c:yMode val="edge"/>
          <c:x val="0.25416329912863811"/>
          <c:y val="3.5053773766084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73193783142625E-2"/>
                  <c:y val="-7.95039841576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280293514736864E-2"/>
                  <c:y val="6.8704795134141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317514911389131E-2"/>
                  <c:y val="-8.179106354220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902572662486084E-2"/>
                  <c:y val="7.0906061891964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483295805207438E-2"/>
                  <c:y val="6.2630329891398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6332597415445062E-3"/>
                  <c:y val="-5.984817766042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[1]مؤشر!$B$1:$M$1</c:f>
              <c:strCache>
                <c:ptCount val="12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  <c:pt idx="7">
                  <c:v> 13/5</c:v>
                </c:pt>
                <c:pt idx="8">
                  <c:v> 14/5</c:v>
                </c:pt>
                <c:pt idx="9">
                  <c:v> 15/5</c:v>
                </c:pt>
                <c:pt idx="10">
                  <c:v> 16/5</c:v>
                </c:pt>
                <c:pt idx="11">
                  <c:v> 17/5</c:v>
                </c:pt>
              </c:strCache>
            </c:strRef>
          </c:cat>
          <c:val>
            <c:numRef>
              <c:f>[1]مؤشر!$B$2:$M$2</c:f>
              <c:numCache>
                <c:formatCode>General</c:formatCode>
                <c:ptCount val="12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 formatCode="#,##0.00">
                  <c:v>117.4</c:v>
                </c:pt>
                <c:pt idx="7" formatCode="#,##0.00">
                  <c:v>117.25</c:v>
                </c:pt>
                <c:pt idx="8" formatCode="#,##0.00">
                  <c:v>117.01</c:v>
                </c:pt>
                <c:pt idx="9">
                  <c:v>116.43</c:v>
                </c:pt>
                <c:pt idx="10">
                  <c:v>115.8</c:v>
                </c:pt>
                <c:pt idx="11">
                  <c:v>116.11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59744"/>
        <c:axId val="83293312"/>
      </c:lineChart>
      <c:catAx>
        <c:axId val="8295974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83293312"/>
        <c:crosses val="autoZero"/>
        <c:auto val="1"/>
        <c:lblAlgn val="ctr"/>
        <c:lblOffset val="100"/>
        <c:noMultiLvlLbl val="0"/>
      </c:catAx>
      <c:valAx>
        <c:axId val="8329331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8295974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802488388"/>
          <c:y val="2.6578073089701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5541553126655946E-2"/>
                  <c:y val="6.728043609933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4332864024926195E-2"/>
                  <c:y val="-6.9322089176722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008887234278783E-2"/>
                  <c:y val="7.714112658994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0743842861206929E-2"/>
                  <c:y val="6.9420553200080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741936986653375E-2"/>
                  <c:y val="-8.6163164515678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7.6115796176365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10/5</c:v>
                </c:pt>
                <c:pt idx="1">
                  <c:v> 13/5</c:v>
                </c:pt>
                <c:pt idx="2">
                  <c:v> 14/5</c:v>
                </c:pt>
                <c:pt idx="3">
                  <c:v> 15/5</c:v>
                </c:pt>
                <c:pt idx="4">
                  <c:v> 16/5</c:v>
                </c:pt>
                <c:pt idx="5">
                  <c:v> 17/5</c:v>
                </c:pt>
              </c:strCache>
            </c:strRef>
          </c:cat>
          <c:val>
            <c:numRef>
              <c:f>'[1]عدد الاسهم'!$B$2:$G$2</c:f>
              <c:numCache>
                <c:formatCode>#,##0</c:formatCode>
                <c:ptCount val="6"/>
                <c:pt idx="0">
                  <c:v>816163699</c:v>
                </c:pt>
                <c:pt idx="1">
                  <c:v>1148981417</c:v>
                </c:pt>
                <c:pt idx="2">
                  <c:v>633447084</c:v>
                </c:pt>
                <c:pt idx="3">
                  <c:v>820069102</c:v>
                </c:pt>
                <c:pt idx="4">
                  <c:v>913977272</c:v>
                </c:pt>
                <c:pt idx="5">
                  <c:v>584601732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00160"/>
        <c:axId val="83295232"/>
      </c:lineChart>
      <c:catAx>
        <c:axId val="81100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3295232"/>
        <c:crosses val="autoZero"/>
        <c:auto val="1"/>
        <c:lblAlgn val="ctr"/>
        <c:lblOffset val="100"/>
        <c:noMultiLvlLbl val="0"/>
      </c:catAx>
      <c:valAx>
        <c:axId val="83295232"/>
        <c:scaling>
          <c:orientation val="minMax"/>
          <c:max val="2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11001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2546158348911423E-2"/>
                  <c:y val="6.61926154936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990426556392682E-2"/>
                  <c:y val="-7.4281435679435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871844256877965E-2"/>
                  <c:y val="7.1129253015152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9870919012821169E-2"/>
                  <c:y val="-6.5076405326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28146998277981E-2"/>
                  <c:y val="-7.3826385198782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3092312192031414E-2"/>
                  <c:y val="8.4736647182905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10/5</c:v>
                </c:pt>
                <c:pt idx="1">
                  <c:v> 13/5</c:v>
                </c:pt>
                <c:pt idx="2">
                  <c:v> 14/5</c:v>
                </c:pt>
                <c:pt idx="3">
                  <c:v> 15/5</c:v>
                </c:pt>
                <c:pt idx="4">
                  <c:v> 16/5</c:v>
                </c:pt>
                <c:pt idx="5">
                  <c:v> 17/5</c:v>
                </c:pt>
              </c:strCache>
            </c:strRef>
          </c:cat>
          <c:val>
            <c:numRef>
              <c:f>[1]حجم!$B$2:$G$2</c:f>
              <c:numCache>
                <c:formatCode>#,##0</c:formatCode>
                <c:ptCount val="6"/>
                <c:pt idx="0">
                  <c:v>1908878278</c:v>
                </c:pt>
                <c:pt idx="1">
                  <c:v>2261706324</c:v>
                </c:pt>
                <c:pt idx="2">
                  <c:v>1561319342</c:v>
                </c:pt>
                <c:pt idx="3">
                  <c:v>2180471862</c:v>
                </c:pt>
                <c:pt idx="4">
                  <c:v>1534593758</c:v>
                </c:pt>
                <c:pt idx="5">
                  <c:v>1421696352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77920"/>
        <c:axId val="82998016"/>
      </c:lineChart>
      <c:catAx>
        <c:axId val="28177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82998016"/>
        <c:crosses val="autoZero"/>
        <c:auto val="1"/>
        <c:lblAlgn val="ctr"/>
        <c:lblOffset val="100"/>
        <c:noMultiLvlLbl val="0"/>
      </c:catAx>
      <c:valAx>
        <c:axId val="82998016"/>
        <c:scaling>
          <c:orientation val="minMax"/>
          <c:max val="3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281779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444213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453736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463261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7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  <cell r="I1" t="str">
            <v xml:space="preserve"> 13/5</v>
          </cell>
          <cell r="J1" t="str">
            <v xml:space="preserve"> 14/5</v>
          </cell>
          <cell r="K1" t="str">
            <v xml:space="preserve"> 15/5</v>
          </cell>
          <cell r="L1" t="str">
            <v xml:space="preserve"> 16/5</v>
          </cell>
          <cell r="M1" t="str">
            <v xml:space="preserve"> 17/5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  <cell r="I2">
            <v>117.25</v>
          </cell>
          <cell r="J2">
            <v>117.01</v>
          </cell>
          <cell r="K2">
            <v>116.43</v>
          </cell>
          <cell r="L2">
            <v>115.8</v>
          </cell>
          <cell r="M2">
            <v>116.11</v>
          </cell>
        </row>
      </sheetData>
      <sheetData sheetId="1">
        <row r="1">
          <cell r="B1" t="str">
            <v xml:space="preserve"> 10/5</v>
          </cell>
          <cell r="C1" t="str">
            <v xml:space="preserve"> 13/5</v>
          </cell>
          <cell r="D1" t="str">
            <v xml:space="preserve"> 14/5</v>
          </cell>
          <cell r="E1" t="str">
            <v xml:space="preserve"> 15/5</v>
          </cell>
          <cell r="F1" t="str">
            <v xml:space="preserve"> 16/5</v>
          </cell>
          <cell r="G1" t="str">
            <v xml:space="preserve"> 17/5</v>
          </cell>
        </row>
        <row r="2">
          <cell r="A2" t="str">
            <v>عدد الاسهم</v>
          </cell>
          <cell r="B2">
            <v>816163699</v>
          </cell>
          <cell r="C2">
            <v>1148981417</v>
          </cell>
          <cell r="D2">
            <v>633447084</v>
          </cell>
          <cell r="E2">
            <v>820069102</v>
          </cell>
          <cell r="F2">
            <v>913977272</v>
          </cell>
          <cell r="G2">
            <v>584601732</v>
          </cell>
        </row>
      </sheetData>
      <sheetData sheetId="2">
        <row r="1">
          <cell r="B1" t="str">
            <v xml:space="preserve"> 10/5</v>
          </cell>
          <cell r="C1" t="str">
            <v xml:space="preserve"> 13/5</v>
          </cell>
          <cell r="D1" t="str">
            <v xml:space="preserve"> 14/5</v>
          </cell>
          <cell r="E1" t="str">
            <v xml:space="preserve"> 15/5</v>
          </cell>
          <cell r="F1" t="str">
            <v xml:space="preserve"> 16/5</v>
          </cell>
          <cell r="G1" t="str">
            <v xml:space="preserve"> 17/5</v>
          </cell>
        </row>
        <row r="2">
          <cell r="A2" t="str">
            <v>القيمة المتداولة</v>
          </cell>
          <cell r="B2">
            <v>1908878278</v>
          </cell>
          <cell r="C2">
            <v>2261706324</v>
          </cell>
          <cell r="D2">
            <v>1561319342</v>
          </cell>
          <cell r="E2">
            <v>2180471862</v>
          </cell>
          <cell r="F2">
            <v>1534593758</v>
          </cell>
          <cell r="G2">
            <v>1421696352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tabSelected="1" workbookViewId="0">
      <selection activeCell="F93" sqref="F93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3" t="s">
        <v>0</v>
      </c>
      <c r="C1" s="30"/>
      <c r="D1" s="30"/>
    </row>
    <row r="2" spans="2:14" ht="20.25" customHeight="1" x14ac:dyDescent="0.25">
      <c r="B2" s="54" t="s">
        <v>236</v>
      </c>
      <c r="C2" s="29"/>
      <c r="D2" s="29"/>
    </row>
    <row r="3" spans="2:14" ht="15.75" x14ac:dyDescent="0.25">
      <c r="B3" s="54" t="s">
        <v>1</v>
      </c>
      <c r="C3" s="29"/>
      <c r="D3" s="29"/>
    </row>
    <row r="4" spans="2:14" ht="15.75" x14ac:dyDescent="0.25">
      <c r="B4" s="54" t="s">
        <v>2</v>
      </c>
      <c r="C4" s="162">
        <v>116.11</v>
      </c>
      <c r="D4" s="162"/>
    </row>
    <row r="5" spans="2:14" ht="15.75" x14ac:dyDescent="0.25">
      <c r="B5" s="54" t="s">
        <v>3</v>
      </c>
      <c r="C5" s="162">
        <v>0.27</v>
      </c>
      <c r="D5" s="162"/>
    </row>
    <row r="6" spans="2:14" ht="15.75" x14ac:dyDescent="0.25">
      <c r="B6" s="54" t="s">
        <v>4</v>
      </c>
      <c r="C6" s="108">
        <f>N74</f>
        <v>1421696352</v>
      </c>
      <c r="D6" s="108"/>
    </row>
    <row r="7" spans="2:14" ht="15.75" x14ac:dyDescent="0.25">
      <c r="B7" s="54" t="s">
        <v>5</v>
      </c>
      <c r="C7" s="108">
        <f>M74</f>
        <v>584601732</v>
      </c>
      <c r="D7" s="108"/>
      <c r="G7" s="31"/>
      <c r="H7" s="31"/>
      <c r="I7" s="31"/>
      <c r="J7" s="31"/>
    </row>
    <row r="8" spans="2:14" ht="15.75" x14ac:dyDescent="0.25">
      <c r="B8" s="54" t="s">
        <v>6</v>
      </c>
      <c r="C8" s="52">
        <f>L74</f>
        <v>409</v>
      </c>
      <c r="D8" s="29"/>
      <c r="G8" s="31"/>
      <c r="H8" s="31"/>
      <c r="J8" s="31"/>
    </row>
    <row r="9" spans="2:14" ht="15.75" x14ac:dyDescent="0.25">
      <c r="B9" s="54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4" t="s">
        <v>8</v>
      </c>
      <c r="C10" s="28">
        <v>43</v>
      </c>
      <c r="D10" s="29"/>
    </row>
    <row r="11" spans="2:14" ht="15.75" x14ac:dyDescent="0.25">
      <c r="B11" s="54" t="s">
        <v>9</v>
      </c>
      <c r="C11" s="28">
        <v>21</v>
      </c>
      <c r="D11" s="29"/>
    </row>
    <row r="12" spans="2:14" ht="15.75" x14ac:dyDescent="0.25">
      <c r="B12" s="54" t="s">
        <v>10</v>
      </c>
      <c r="C12" s="28">
        <v>11</v>
      </c>
      <c r="D12" s="29"/>
    </row>
    <row r="13" spans="2:14" ht="15.75" x14ac:dyDescent="0.25">
      <c r="B13" s="54" t="s">
        <v>150</v>
      </c>
      <c r="C13" s="28">
        <v>11</v>
      </c>
      <c r="D13" s="29"/>
    </row>
    <row r="14" spans="2:14" ht="15.75" x14ac:dyDescent="0.25">
      <c r="B14" s="54" t="s">
        <v>95</v>
      </c>
      <c r="C14" s="28">
        <v>8</v>
      </c>
      <c r="D14" s="29"/>
    </row>
    <row r="15" spans="2:14" ht="15.75" x14ac:dyDescent="0.25">
      <c r="B15" s="54" t="s">
        <v>149</v>
      </c>
      <c r="C15" s="28">
        <v>23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4" ht="12" customHeight="1" x14ac:dyDescent="0.2">
      <c r="B17" s="109" t="s">
        <v>23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</row>
    <row r="18" spans="2:14" ht="12" customHeight="1" x14ac:dyDescent="0.2">
      <c r="B18" s="32" t="s">
        <v>125</v>
      </c>
      <c r="C18" s="33" t="s">
        <v>142</v>
      </c>
      <c r="D18" s="90">
        <v>1.23</v>
      </c>
      <c r="E18" s="90">
        <v>1.23</v>
      </c>
      <c r="F18" s="90">
        <v>1.23</v>
      </c>
      <c r="G18" s="90">
        <v>1.23</v>
      </c>
      <c r="H18" s="90">
        <v>1.23</v>
      </c>
      <c r="I18" s="90">
        <v>1.23</v>
      </c>
      <c r="J18" s="90">
        <v>1.23</v>
      </c>
      <c r="K18" s="89">
        <v>0</v>
      </c>
      <c r="L18" s="77">
        <v>12</v>
      </c>
      <c r="M18" s="76">
        <v>16544240</v>
      </c>
      <c r="N18" s="76">
        <v>20349415</v>
      </c>
    </row>
    <row r="19" spans="2:14" ht="12" customHeight="1" x14ac:dyDescent="0.2">
      <c r="B19" s="32" t="s">
        <v>24</v>
      </c>
      <c r="C19" s="33" t="s">
        <v>170</v>
      </c>
      <c r="D19" s="90">
        <v>2.2999999999999998</v>
      </c>
      <c r="E19" s="90">
        <v>2.2999999999999998</v>
      </c>
      <c r="F19" s="90">
        <v>2.2799999999999998</v>
      </c>
      <c r="G19" s="90">
        <v>2.29</v>
      </c>
      <c r="H19" s="90">
        <v>2.2999999999999998</v>
      </c>
      <c r="I19" s="90">
        <v>2.2799999999999998</v>
      </c>
      <c r="J19" s="90">
        <v>2.2999999999999998</v>
      </c>
      <c r="K19" s="89">
        <v>-0.87</v>
      </c>
      <c r="L19" s="77">
        <v>7</v>
      </c>
      <c r="M19" s="76">
        <v>2250000</v>
      </c>
      <c r="N19" s="76">
        <v>5157744</v>
      </c>
    </row>
    <row r="20" spans="2:14" ht="12" customHeight="1" x14ac:dyDescent="0.2">
      <c r="B20" s="32" t="s">
        <v>96</v>
      </c>
      <c r="C20" s="32" t="s">
        <v>204</v>
      </c>
      <c r="D20" s="90">
        <v>1.03</v>
      </c>
      <c r="E20" s="90">
        <v>1.03</v>
      </c>
      <c r="F20" s="90">
        <v>1.03</v>
      </c>
      <c r="G20" s="90">
        <v>1.03</v>
      </c>
      <c r="H20" s="90">
        <v>1.05</v>
      </c>
      <c r="I20" s="90">
        <v>1.03</v>
      </c>
      <c r="J20" s="90">
        <v>1.05</v>
      </c>
      <c r="K20" s="89">
        <v>-1.9</v>
      </c>
      <c r="L20" s="77">
        <v>1</v>
      </c>
      <c r="M20" s="76">
        <v>2000000</v>
      </c>
      <c r="N20" s="76">
        <v>2060000</v>
      </c>
    </row>
    <row r="21" spans="2:14" ht="12" customHeight="1" x14ac:dyDescent="0.2">
      <c r="B21" s="32" t="s">
        <v>127</v>
      </c>
      <c r="C21" s="33" t="s">
        <v>172</v>
      </c>
      <c r="D21" s="90">
        <v>0.92</v>
      </c>
      <c r="E21" s="90">
        <v>0.93</v>
      </c>
      <c r="F21" s="90">
        <v>0.92</v>
      </c>
      <c r="G21" s="90">
        <v>0.92</v>
      </c>
      <c r="H21" s="90">
        <v>0.92</v>
      </c>
      <c r="I21" s="90">
        <v>0.93</v>
      </c>
      <c r="J21" s="90">
        <v>0.92</v>
      </c>
      <c r="K21" s="89">
        <v>1.0900000000000001</v>
      </c>
      <c r="L21" s="77">
        <v>7</v>
      </c>
      <c r="M21" s="76">
        <v>13130000</v>
      </c>
      <c r="N21" s="76">
        <v>12080600</v>
      </c>
    </row>
    <row r="22" spans="2:14" ht="12" customHeight="1" x14ac:dyDescent="0.2">
      <c r="B22" s="32" t="s">
        <v>25</v>
      </c>
      <c r="C22" s="32" t="s">
        <v>159</v>
      </c>
      <c r="D22" s="90">
        <v>0.84</v>
      </c>
      <c r="E22" s="90">
        <v>0.84</v>
      </c>
      <c r="F22" s="90">
        <v>0.84</v>
      </c>
      <c r="G22" s="90">
        <v>0.84</v>
      </c>
      <c r="H22" s="90">
        <v>0.84</v>
      </c>
      <c r="I22" s="90">
        <v>0.84</v>
      </c>
      <c r="J22" s="90">
        <v>0.84</v>
      </c>
      <c r="K22" s="89">
        <v>0</v>
      </c>
      <c r="L22" s="77">
        <v>1</v>
      </c>
      <c r="M22" s="76">
        <v>3627575</v>
      </c>
      <c r="N22" s="76">
        <v>3047163</v>
      </c>
    </row>
    <row r="23" spans="2:14" ht="12" customHeight="1" x14ac:dyDescent="0.2">
      <c r="B23" s="32" t="s">
        <v>79</v>
      </c>
      <c r="C23" s="33" t="s">
        <v>151</v>
      </c>
      <c r="D23" s="90">
        <v>3.25</v>
      </c>
      <c r="E23" s="90">
        <v>3.25</v>
      </c>
      <c r="F23" s="90">
        <v>3.25</v>
      </c>
      <c r="G23" s="90">
        <v>3.25</v>
      </c>
      <c r="H23" s="90">
        <v>3.25</v>
      </c>
      <c r="I23" s="90">
        <v>3.25</v>
      </c>
      <c r="J23" s="90">
        <v>3.25</v>
      </c>
      <c r="K23" s="89">
        <v>0</v>
      </c>
      <c r="L23" s="77">
        <v>2</v>
      </c>
      <c r="M23" s="76">
        <v>1235294</v>
      </c>
      <c r="N23" s="76">
        <v>4014706</v>
      </c>
    </row>
    <row r="24" spans="2:14" ht="12" customHeight="1" x14ac:dyDescent="0.2">
      <c r="B24" s="32" t="s">
        <v>160</v>
      </c>
      <c r="C24" s="32" t="s">
        <v>161</v>
      </c>
      <c r="D24" s="90">
        <v>3</v>
      </c>
      <c r="E24" s="90">
        <v>3.15</v>
      </c>
      <c r="F24" s="90">
        <v>3</v>
      </c>
      <c r="G24" s="90">
        <v>3.14</v>
      </c>
      <c r="H24" s="90">
        <v>3.15</v>
      </c>
      <c r="I24" s="90">
        <v>3.15</v>
      </c>
      <c r="J24" s="90">
        <v>3.15</v>
      </c>
      <c r="K24" s="89">
        <v>0</v>
      </c>
      <c r="L24" s="77">
        <v>6</v>
      </c>
      <c r="M24" s="76">
        <v>1037499</v>
      </c>
      <c r="N24" s="76">
        <v>3258100</v>
      </c>
    </row>
    <row r="25" spans="2:14" ht="12" customHeight="1" x14ac:dyDescent="0.2">
      <c r="B25" s="32" t="s">
        <v>98</v>
      </c>
      <c r="C25" s="32" t="s">
        <v>168</v>
      </c>
      <c r="D25" s="90">
        <v>0.85</v>
      </c>
      <c r="E25" s="90">
        <v>0.85</v>
      </c>
      <c r="F25" s="90">
        <v>0.82</v>
      </c>
      <c r="G25" s="90">
        <v>0.83</v>
      </c>
      <c r="H25" s="90">
        <v>0.81</v>
      </c>
      <c r="I25" s="90">
        <v>0.82</v>
      </c>
      <c r="J25" s="90">
        <v>0.81</v>
      </c>
      <c r="K25" s="89">
        <v>1.23</v>
      </c>
      <c r="L25" s="77">
        <v>3</v>
      </c>
      <c r="M25" s="76">
        <v>9000000</v>
      </c>
      <c r="N25" s="76">
        <v>7440000</v>
      </c>
    </row>
    <row r="26" spans="2:14" ht="12" customHeight="1" x14ac:dyDescent="0.2">
      <c r="B26" s="32" t="s">
        <v>165</v>
      </c>
      <c r="C26" s="33" t="s">
        <v>164</v>
      </c>
      <c r="D26" s="90">
        <v>1.1299999999999999</v>
      </c>
      <c r="E26" s="90">
        <v>1.1299999999999999</v>
      </c>
      <c r="F26" s="90">
        <v>1.1299999999999999</v>
      </c>
      <c r="G26" s="90">
        <v>1.1299999999999999</v>
      </c>
      <c r="H26" s="90">
        <v>1.1000000000000001</v>
      </c>
      <c r="I26" s="90">
        <v>1.1299999999999999</v>
      </c>
      <c r="J26" s="90">
        <v>1.1000000000000001</v>
      </c>
      <c r="K26" s="89">
        <v>2.73</v>
      </c>
      <c r="L26" s="77">
        <v>1</v>
      </c>
      <c r="M26" s="76">
        <v>100000</v>
      </c>
      <c r="N26" s="76">
        <v>113000</v>
      </c>
    </row>
    <row r="27" spans="2:14" ht="12" customHeight="1" x14ac:dyDescent="0.2">
      <c r="B27" s="32" t="s">
        <v>81</v>
      </c>
      <c r="C27" s="33" t="s">
        <v>210</v>
      </c>
      <c r="D27" s="90">
        <v>0.86</v>
      </c>
      <c r="E27" s="90">
        <v>0.87</v>
      </c>
      <c r="F27" s="90">
        <v>0.86</v>
      </c>
      <c r="G27" s="90">
        <v>0.86</v>
      </c>
      <c r="H27" s="90">
        <v>0.85</v>
      </c>
      <c r="I27" s="90">
        <v>0.86</v>
      </c>
      <c r="J27" s="90">
        <v>0.85</v>
      </c>
      <c r="K27" s="89">
        <v>1.18</v>
      </c>
      <c r="L27" s="77">
        <v>8</v>
      </c>
      <c r="M27" s="76">
        <v>81100000</v>
      </c>
      <c r="N27" s="76">
        <v>69747000</v>
      </c>
    </row>
    <row r="28" spans="2:14" ht="12" customHeight="1" x14ac:dyDescent="0.2">
      <c r="B28" s="32" t="s">
        <v>218</v>
      </c>
      <c r="C28" s="33" t="s">
        <v>219</v>
      </c>
      <c r="D28" s="90">
        <v>0.8</v>
      </c>
      <c r="E28" s="90">
        <v>0.8</v>
      </c>
      <c r="F28" s="90">
        <v>0.79</v>
      </c>
      <c r="G28" s="90">
        <v>0.79</v>
      </c>
      <c r="H28" s="90">
        <v>0.79</v>
      </c>
      <c r="I28" s="90">
        <v>0.79</v>
      </c>
      <c r="J28" s="90">
        <v>0.79</v>
      </c>
      <c r="K28" s="89">
        <v>0</v>
      </c>
      <c r="L28" s="77">
        <v>18</v>
      </c>
      <c r="M28" s="76">
        <v>43413280</v>
      </c>
      <c r="N28" s="76">
        <v>34337757</v>
      </c>
    </row>
    <row r="29" spans="2:14" ht="12" customHeight="1" x14ac:dyDescent="0.2">
      <c r="B29" s="32" t="s">
        <v>182</v>
      </c>
      <c r="C29" s="33" t="s">
        <v>183</v>
      </c>
      <c r="D29" s="90">
        <v>2.02</v>
      </c>
      <c r="E29" s="90">
        <v>2.02</v>
      </c>
      <c r="F29" s="90">
        <v>1.99</v>
      </c>
      <c r="G29" s="90">
        <v>2</v>
      </c>
      <c r="H29" s="90">
        <v>2.0099999999999998</v>
      </c>
      <c r="I29" s="90">
        <v>2.02</v>
      </c>
      <c r="J29" s="90">
        <v>2</v>
      </c>
      <c r="K29" s="89">
        <v>1</v>
      </c>
      <c r="L29" s="77">
        <v>54</v>
      </c>
      <c r="M29" s="76">
        <v>231655423</v>
      </c>
      <c r="N29" s="76">
        <v>463587700</v>
      </c>
    </row>
    <row r="30" spans="2:14" ht="12" customHeight="1" x14ac:dyDescent="0.2">
      <c r="B30" s="32" t="s">
        <v>205</v>
      </c>
      <c r="C30" s="32" t="s">
        <v>206</v>
      </c>
      <c r="D30" s="90">
        <v>2.2000000000000002</v>
      </c>
      <c r="E30" s="90">
        <v>2.2000000000000002</v>
      </c>
      <c r="F30" s="90">
        <v>2.2000000000000002</v>
      </c>
      <c r="G30" s="90">
        <v>2.2000000000000002</v>
      </c>
      <c r="H30" s="90">
        <v>2.23</v>
      </c>
      <c r="I30" s="90">
        <v>2.2000000000000002</v>
      </c>
      <c r="J30" s="90">
        <v>2.2000000000000002</v>
      </c>
      <c r="K30" s="89">
        <v>0</v>
      </c>
      <c r="L30" s="77">
        <v>1</v>
      </c>
      <c r="M30" s="76">
        <v>450000</v>
      </c>
      <c r="N30" s="76">
        <v>990000</v>
      </c>
    </row>
    <row r="31" spans="2:14" ht="12" customHeight="1" x14ac:dyDescent="0.2">
      <c r="B31" s="32" t="s">
        <v>26</v>
      </c>
      <c r="C31" s="32" t="s">
        <v>217</v>
      </c>
      <c r="D31" s="90">
        <v>0.87</v>
      </c>
      <c r="E31" s="90">
        <v>0.87</v>
      </c>
      <c r="F31" s="90">
        <v>0.87</v>
      </c>
      <c r="G31" s="90">
        <v>0.87</v>
      </c>
      <c r="H31" s="90">
        <v>0.87</v>
      </c>
      <c r="I31" s="90">
        <v>0.87</v>
      </c>
      <c r="J31" s="90">
        <v>0.85</v>
      </c>
      <c r="K31" s="89">
        <v>2.35</v>
      </c>
      <c r="L31" s="77">
        <v>1</v>
      </c>
      <c r="M31" s="76">
        <v>500000</v>
      </c>
      <c r="N31" s="76">
        <v>435000</v>
      </c>
    </row>
    <row r="32" spans="2:14" ht="12" customHeight="1" x14ac:dyDescent="0.2">
      <c r="B32" s="32" t="s">
        <v>179</v>
      </c>
      <c r="C32" s="32" t="s">
        <v>189</v>
      </c>
      <c r="D32" s="90">
        <v>0.92</v>
      </c>
      <c r="E32" s="90">
        <v>0.93</v>
      </c>
      <c r="F32" s="90">
        <v>0.92</v>
      </c>
      <c r="G32" s="90">
        <v>0.92</v>
      </c>
      <c r="H32" s="90">
        <v>0.91</v>
      </c>
      <c r="I32" s="90">
        <v>0.93</v>
      </c>
      <c r="J32" s="90">
        <v>0.91</v>
      </c>
      <c r="K32" s="89">
        <v>2.2000000000000002</v>
      </c>
      <c r="L32" s="77">
        <v>2</v>
      </c>
      <c r="M32" s="76">
        <v>4000000</v>
      </c>
      <c r="N32" s="76">
        <v>3690000</v>
      </c>
    </row>
    <row r="33" spans="2:15" ht="12" customHeight="1" x14ac:dyDescent="0.2">
      <c r="B33" s="115" t="s">
        <v>28</v>
      </c>
      <c r="C33" s="115"/>
      <c r="D33" s="115"/>
      <c r="E33" s="115"/>
      <c r="F33" s="115"/>
      <c r="G33" s="115"/>
      <c r="H33" s="115"/>
      <c r="I33" s="115"/>
      <c r="J33" s="115"/>
      <c r="K33" s="115"/>
      <c r="L33" s="77">
        <v>124</v>
      </c>
      <c r="M33" s="76">
        <v>410043311</v>
      </c>
      <c r="N33" s="76">
        <v>630308185</v>
      </c>
    </row>
    <row r="34" spans="2:15" ht="12" customHeight="1" x14ac:dyDescent="0.2">
      <c r="B34" s="96" t="s">
        <v>224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8"/>
    </row>
    <row r="35" spans="2:15" ht="12" customHeight="1" x14ac:dyDescent="0.2">
      <c r="B35" s="32" t="s">
        <v>30</v>
      </c>
      <c r="C35" s="32" t="s">
        <v>162</v>
      </c>
      <c r="D35" s="90">
        <v>2.2999999999999998</v>
      </c>
      <c r="E35" s="90">
        <v>2.2999999999999998</v>
      </c>
      <c r="F35" s="90">
        <v>2.2999999999999998</v>
      </c>
      <c r="G35" s="90">
        <v>2.2999999999999998</v>
      </c>
      <c r="H35" s="90">
        <v>2.2999999999999998</v>
      </c>
      <c r="I35" s="90">
        <v>2.2999999999999998</v>
      </c>
      <c r="J35" s="90">
        <v>2.2999999999999998</v>
      </c>
      <c r="K35" s="89">
        <v>0</v>
      </c>
      <c r="L35" s="77">
        <v>1</v>
      </c>
      <c r="M35" s="76">
        <v>50000</v>
      </c>
      <c r="N35" s="76">
        <v>115000</v>
      </c>
    </row>
    <row r="36" spans="2:15" ht="12" customHeight="1" x14ac:dyDescent="0.2">
      <c r="B36" s="32" t="s">
        <v>225</v>
      </c>
      <c r="C36" s="112"/>
      <c r="D36" s="113"/>
      <c r="E36" s="113"/>
      <c r="F36" s="113"/>
      <c r="G36" s="113"/>
      <c r="H36" s="113"/>
      <c r="I36" s="113"/>
      <c r="J36" s="113"/>
      <c r="K36" s="114"/>
      <c r="L36" s="77">
        <v>1</v>
      </c>
      <c r="M36" s="76">
        <v>50000</v>
      </c>
      <c r="N36" s="76">
        <v>115000</v>
      </c>
    </row>
    <row r="37" spans="2:15" ht="12" customHeight="1" x14ac:dyDescent="0.2">
      <c r="B37" s="96" t="s">
        <v>235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</row>
    <row r="38" spans="2:15" ht="12" customHeight="1" x14ac:dyDescent="0.2">
      <c r="B38" s="32" t="s">
        <v>101</v>
      </c>
      <c r="C38" s="32" t="s">
        <v>186</v>
      </c>
      <c r="D38" s="90">
        <v>0.42</v>
      </c>
      <c r="E38" s="90">
        <v>0.42</v>
      </c>
      <c r="F38" s="90">
        <v>0.42</v>
      </c>
      <c r="G38" s="90">
        <v>0.42</v>
      </c>
      <c r="H38" s="90">
        <v>0.46</v>
      </c>
      <c r="I38" s="90">
        <v>0.42</v>
      </c>
      <c r="J38" s="90">
        <v>0.46</v>
      </c>
      <c r="K38" s="89">
        <v>-8.6999999999999993</v>
      </c>
      <c r="L38" s="77">
        <v>2</v>
      </c>
      <c r="M38" s="76">
        <v>239550</v>
      </c>
      <c r="N38" s="76">
        <v>100611</v>
      </c>
    </row>
    <row r="39" spans="2:15" ht="12" customHeight="1" x14ac:dyDescent="0.2">
      <c r="B39" s="32" t="s">
        <v>225</v>
      </c>
      <c r="C39" s="112"/>
      <c r="D39" s="113"/>
      <c r="E39" s="113"/>
      <c r="F39" s="113"/>
      <c r="G39" s="113"/>
      <c r="H39" s="113"/>
      <c r="I39" s="113"/>
      <c r="J39" s="113"/>
      <c r="K39" s="114"/>
      <c r="L39" s="77">
        <v>2</v>
      </c>
      <c r="M39" s="76">
        <v>239550</v>
      </c>
      <c r="N39" s="76">
        <v>100611</v>
      </c>
    </row>
    <row r="40" spans="2:15" ht="12" customHeight="1" x14ac:dyDescent="0.2">
      <c r="B40" s="96" t="s">
        <v>33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</row>
    <row r="41" spans="2:15" ht="12" customHeight="1" x14ac:dyDescent="0.2">
      <c r="B41" s="32" t="s">
        <v>34</v>
      </c>
      <c r="C41" s="33" t="s">
        <v>140</v>
      </c>
      <c r="D41" s="90">
        <v>2.7</v>
      </c>
      <c r="E41" s="90">
        <v>2.79</v>
      </c>
      <c r="F41" s="90">
        <v>2.7</v>
      </c>
      <c r="G41" s="90">
        <v>2.74</v>
      </c>
      <c r="H41" s="90">
        <v>2.68</v>
      </c>
      <c r="I41" s="90">
        <v>2.75</v>
      </c>
      <c r="J41" s="90">
        <v>2.68</v>
      </c>
      <c r="K41" s="89">
        <v>2.61</v>
      </c>
      <c r="L41" s="77">
        <v>9</v>
      </c>
      <c r="M41" s="76">
        <v>3885000</v>
      </c>
      <c r="N41" s="76">
        <v>10634150</v>
      </c>
    </row>
    <row r="42" spans="2:15" ht="12" customHeight="1" x14ac:dyDescent="0.2">
      <c r="B42" s="32" t="s">
        <v>35</v>
      </c>
      <c r="C42" s="33" t="s">
        <v>190</v>
      </c>
      <c r="D42" s="90">
        <v>4.7</v>
      </c>
      <c r="E42" s="90">
        <v>4.8499999999999996</v>
      </c>
      <c r="F42" s="90">
        <v>4.6500000000000004</v>
      </c>
      <c r="G42" s="90">
        <v>4.6900000000000004</v>
      </c>
      <c r="H42" s="90">
        <v>4.6900000000000004</v>
      </c>
      <c r="I42" s="90">
        <v>4.74</v>
      </c>
      <c r="J42" s="90">
        <v>4.67</v>
      </c>
      <c r="K42" s="89">
        <v>1.5</v>
      </c>
      <c r="L42" s="77">
        <v>39</v>
      </c>
      <c r="M42" s="76">
        <v>14249414</v>
      </c>
      <c r="N42" s="76">
        <v>66836149</v>
      </c>
    </row>
    <row r="43" spans="2:15" ht="12" customHeight="1" x14ac:dyDescent="0.2">
      <c r="B43" s="32" t="s">
        <v>181</v>
      </c>
      <c r="C43" s="33" t="s">
        <v>171</v>
      </c>
      <c r="D43" s="90">
        <v>44</v>
      </c>
      <c r="E43" s="90">
        <v>45</v>
      </c>
      <c r="F43" s="90">
        <v>44</v>
      </c>
      <c r="G43" s="90">
        <v>44.43</v>
      </c>
      <c r="H43" s="90">
        <v>43.18</v>
      </c>
      <c r="I43" s="90">
        <v>45</v>
      </c>
      <c r="J43" s="90">
        <v>43.75</v>
      </c>
      <c r="K43" s="89">
        <v>2.86</v>
      </c>
      <c r="L43" s="77">
        <v>3</v>
      </c>
      <c r="M43" s="76">
        <v>35000</v>
      </c>
      <c r="N43" s="76">
        <v>1555000</v>
      </c>
    </row>
    <row r="44" spans="2:15" ht="12" customHeight="1" x14ac:dyDescent="0.2">
      <c r="B44" s="32" t="s">
        <v>84</v>
      </c>
      <c r="C44" s="33" t="s">
        <v>188</v>
      </c>
      <c r="D44" s="90">
        <v>6</v>
      </c>
      <c r="E44" s="90">
        <v>6.49</v>
      </c>
      <c r="F44" s="90">
        <v>6</v>
      </c>
      <c r="G44" s="90">
        <v>6.41</v>
      </c>
      <c r="H44" s="90">
        <v>5.77</v>
      </c>
      <c r="I44" s="90">
        <v>6.26</v>
      </c>
      <c r="J44" s="90">
        <v>5.9</v>
      </c>
      <c r="K44" s="89">
        <v>6.1</v>
      </c>
      <c r="L44" s="77">
        <v>38</v>
      </c>
      <c r="M44" s="76">
        <v>16408000</v>
      </c>
      <c r="N44" s="76">
        <v>105173800</v>
      </c>
    </row>
    <row r="45" spans="2:15" ht="12" customHeight="1" x14ac:dyDescent="0.2">
      <c r="B45" s="32" t="s">
        <v>107</v>
      </c>
      <c r="C45" s="33" t="s">
        <v>232</v>
      </c>
      <c r="D45" s="90">
        <v>3.13</v>
      </c>
      <c r="E45" s="90">
        <v>3.13</v>
      </c>
      <c r="F45" s="90">
        <v>3.13</v>
      </c>
      <c r="G45" s="90">
        <v>3.13</v>
      </c>
      <c r="H45" s="90">
        <v>3.47</v>
      </c>
      <c r="I45" s="90">
        <v>3.13</v>
      </c>
      <c r="J45" s="90">
        <v>3.47</v>
      </c>
      <c r="K45" s="89">
        <v>-9.8000000000000007</v>
      </c>
      <c r="L45" s="77">
        <v>1</v>
      </c>
      <c r="M45" s="76">
        <v>50000</v>
      </c>
      <c r="N45" s="76">
        <v>156500</v>
      </c>
    </row>
    <row r="46" spans="2:15" ht="12" customHeight="1" x14ac:dyDescent="0.2">
      <c r="B46" s="116" t="s">
        <v>36</v>
      </c>
      <c r="C46" s="117"/>
      <c r="D46" s="117"/>
      <c r="E46" s="117"/>
      <c r="F46" s="117"/>
      <c r="G46" s="117"/>
      <c r="H46" s="117"/>
      <c r="I46" s="117"/>
      <c r="J46" s="117"/>
      <c r="K46" s="118"/>
      <c r="L46" s="77">
        <v>90</v>
      </c>
      <c r="M46" s="76">
        <v>34627414</v>
      </c>
      <c r="N46" s="76">
        <v>184355599</v>
      </c>
    </row>
    <row r="47" spans="2:15" ht="12" customHeight="1" x14ac:dyDescent="0.2">
      <c r="B47" s="96" t="s">
        <v>37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8"/>
      <c r="O47" s="86"/>
    </row>
    <row r="48" spans="2:15" ht="12" customHeight="1" x14ac:dyDescent="0.2">
      <c r="B48" s="32" t="s">
        <v>226</v>
      </c>
      <c r="C48" s="33" t="s">
        <v>227</v>
      </c>
      <c r="D48" s="90">
        <v>1.97</v>
      </c>
      <c r="E48" s="90">
        <v>1.97</v>
      </c>
      <c r="F48" s="90">
        <v>1.95</v>
      </c>
      <c r="G48" s="90">
        <v>1.96</v>
      </c>
      <c r="H48" s="90">
        <v>2</v>
      </c>
      <c r="I48" s="90">
        <v>1.95</v>
      </c>
      <c r="J48" s="90">
        <v>2</v>
      </c>
      <c r="K48" s="89">
        <v>-2.5</v>
      </c>
      <c r="L48" s="77">
        <v>6</v>
      </c>
      <c r="M48" s="76">
        <v>1775000</v>
      </c>
      <c r="N48" s="76">
        <v>3472250</v>
      </c>
    </row>
    <row r="49" spans="2:14" ht="12" customHeight="1" x14ac:dyDescent="0.2">
      <c r="B49" s="32" t="s">
        <v>114</v>
      </c>
      <c r="C49" s="32" t="s">
        <v>145</v>
      </c>
      <c r="D49" s="90">
        <v>4.55</v>
      </c>
      <c r="E49" s="90">
        <v>4.55</v>
      </c>
      <c r="F49" s="90">
        <v>4.55</v>
      </c>
      <c r="G49" s="90">
        <v>4.55</v>
      </c>
      <c r="H49" s="90">
        <v>4.75</v>
      </c>
      <c r="I49" s="90">
        <v>4.55</v>
      </c>
      <c r="J49" s="90">
        <v>4.75</v>
      </c>
      <c r="K49" s="89">
        <v>-4.21</v>
      </c>
      <c r="L49" s="77">
        <v>2</v>
      </c>
      <c r="M49" s="76">
        <v>70000</v>
      </c>
      <c r="N49" s="76">
        <v>318500</v>
      </c>
    </row>
    <row r="50" spans="2:14" ht="12" customHeight="1" x14ac:dyDescent="0.2">
      <c r="B50" s="32" t="s">
        <v>112</v>
      </c>
      <c r="C50" s="33" t="s">
        <v>199</v>
      </c>
      <c r="D50" s="90">
        <v>3.4</v>
      </c>
      <c r="E50" s="90">
        <v>3.4</v>
      </c>
      <c r="F50" s="90">
        <v>3.4</v>
      </c>
      <c r="G50" s="90">
        <v>3.4</v>
      </c>
      <c r="H50" s="90">
        <v>3.26</v>
      </c>
      <c r="I50" s="90">
        <v>3.4</v>
      </c>
      <c r="J50" s="90">
        <v>3.26</v>
      </c>
      <c r="K50" s="89">
        <v>4.29</v>
      </c>
      <c r="L50" s="77">
        <v>2</v>
      </c>
      <c r="M50" s="76">
        <v>200000</v>
      </c>
      <c r="N50" s="76">
        <v>680000</v>
      </c>
    </row>
    <row r="51" spans="2:14" ht="12" customHeight="1" x14ac:dyDescent="0.2">
      <c r="B51" s="32" t="s">
        <v>86</v>
      </c>
      <c r="C51" s="33" t="s">
        <v>148</v>
      </c>
      <c r="D51" s="90">
        <v>1.18</v>
      </c>
      <c r="E51" s="90">
        <v>1.18</v>
      </c>
      <c r="F51" s="90">
        <v>1.17</v>
      </c>
      <c r="G51" s="90">
        <v>1.18</v>
      </c>
      <c r="H51" s="90">
        <v>1.2</v>
      </c>
      <c r="I51" s="90">
        <v>1.17</v>
      </c>
      <c r="J51" s="90">
        <v>1.19</v>
      </c>
      <c r="K51" s="89">
        <v>-1.68</v>
      </c>
      <c r="L51" s="77">
        <v>10</v>
      </c>
      <c r="M51" s="76">
        <v>25750000</v>
      </c>
      <c r="N51" s="76">
        <v>30277500</v>
      </c>
    </row>
    <row r="52" spans="2:14" ht="12" customHeight="1" x14ac:dyDescent="0.2">
      <c r="B52" s="32" t="s">
        <v>42</v>
      </c>
      <c r="C52" s="33" t="s">
        <v>223</v>
      </c>
      <c r="D52" s="90">
        <v>0.8</v>
      </c>
      <c r="E52" s="90">
        <v>0.8</v>
      </c>
      <c r="F52" s="90">
        <v>0.8</v>
      </c>
      <c r="G52" s="90">
        <v>0.8</v>
      </c>
      <c r="H52" s="90">
        <v>0.8</v>
      </c>
      <c r="I52" s="90">
        <v>0.8</v>
      </c>
      <c r="J52" s="90">
        <v>0.8</v>
      </c>
      <c r="K52" s="89">
        <v>0</v>
      </c>
      <c r="L52" s="77">
        <v>4</v>
      </c>
      <c r="M52" s="76">
        <v>20000000</v>
      </c>
      <c r="N52" s="76">
        <v>16000000</v>
      </c>
    </row>
    <row r="53" spans="2:14" ht="12" customHeight="1" x14ac:dyDescent="0.2">
      <c r="B53" s="32" t="s">
        <v>45</v>
      </c>
      <c r="C53" s="32" t="s">
        <v>203</v>
      </c>
      <c r="D53" s="90">
        <v>2.73</v>
      </c>
      <c r="E53" s="90">
        <v>2.73</v>
      </c>
      <c r="F53" s="90">
        <v>2.73</v>
      </c>
      <c r="G53" s="90">
        <v>2.73</v>
      </c>
      <c r="H53" s="90">
        <v>2.73</v>
      </c>
      <c r="I53" s="90">
        <v>2.73</v>
      </c>
      <c r="J53" s="90">
        <v>2.73</v>
      </c>
      <c r="K53" s="89">
        <v>0</v>
      </c>
      <c r="L53" s="77">
        <v>2</v>
      </c>
      <c r="M53" s="76">
        <v>1000000</v>
      </c>
      <c r="N53" s="76">
        <v>2730000</v>
      </c>
    </row>
    <row r="54" spans="2:14" ht="12" customHeight="1" x14ac:dyDescent="0.2">
      <c r="B54" s="32" t="s">
        <v>87</v>
      </c>
      <c r="C54" s="33" t="s">
        <v>222</v>
      </c>
      <c r="D54" s="90">
        <v>2.08</v>
      </c>
      <c r="E54" s="90">
        <v>2.09</v>
      </c>
      <c r="F54" s="90">
        <v>2.08</v>
      </c>
      <c r="G54" s="90">
        <v>2.09</v>
      </c>
      <c r="H54" s="90">
        <v>2.0699999999999998</v>
      </c>
      <c r="I54" s="90">
        <v>2.09</v>
      </c>
      <c r="J54" s="90">
        <v>2.0699999999999998</v>
      </c>
      <c r="K54" s="89">
        <v>0.97</v>
      </c>
      <c r="L54" s="77">
        <v>5</v>
      </c>
      <c r="M54" s="76">
        <v>1410000</v>
      </c>
      <c r="N54" s="76">
        <v>2945900</v>
      </c>
    </row>
    <row r="55" spans="2:14" ht="12" customHeight="1" x14ac:dyDescent="0.2">
      <c r="B55" s="32" t="s">
        <v>47</v>
      </c>
      <c r="C55" s="33" t="s">
        <v>212</v>
      </c>
      <c r="D55" s="90">
        <v>2.85</v>
      </c>
      <c r="E55" s="90">
        <v>2.85</v>
      </c>
      <c r="F55" s="90">
        <v>2.85</v>
      </c>
      <c r="G55" s="90">
        <v>2.85</v>
      </c>
      <c r="H55" s="90">
        <v>2.8</v>
      </c>
      <c r="I55" s="90">
        <v>2.85</v>
      </c>
      <c r="J55" s="90">
        <v>2.8</v>
      </c>
      <c r="K55" s="89">
        <v>1.79</v>
      </c>
      <c r="L55" s="77">
        <v>1</v>
      </c>
      <c r="M55" s="76">
        <v>79945</v>
      </c>
      <c r="N55" s="76">
        <v>227843</v>
      </c>
    </row>
    <row r="56" spans="2:14" ht="12" customHeight="1" x14ac:dyDescent="0.2">
      <c r="B56" s="32" t="s">
        <v>48</v>
      </c>
      <c r="C56" s="33" t="s">
        <v>200</v>
      </c>
      <c r="D56" s="90">
        <v>1.9</v>
      </c>
      <c r="E56" s="90">
        <v>1.93</v>
      </c>
      <c r="F56" s="90">
        <v>1.9</v>
      </c>
      <c r="G56" s="90">
        <v>1.92</v>
      </c>
      <c r="H56" s="90">
        <v>1.87</v>
      </c>
      <c r="I56" s="90">
        <v>1.92</v>
      </c>
      <c r="J56" s="90">
        <v>1.86</v>
      </c>
      <c r="K56" s="89">
        <v>3.23</v>
      </c>
      <c r="L56" s="77">
        <v>10</v>
      </c>
      <c r="M56" s="76">
        <v>29000000</v>
      </c>
      <c r="N56" s="76">
        <v>55597500</v>
      </c>
    </row>
    <row r="57" spans="2:14" ht="12" customHeight="1" x14ac:dyDescent="0.2">
      <c r="B57" s="32" t="s">
        <v>207</v>
      </c>
      <c r="C57" s="33" t="s">
        <v>208</v>
      </c>
      <c r="D57" s="90">
        <v>0.65</v>
      </c>
      <c r="E57" s="90">
        <v>0.65</v>
      </c>
      <c r="F57" s="90">
        <v>0.65</v>
      </c>
      <c r="G57" s="90">
        <v>0.65</v>
      </c>
      <c r="H57" s="90">
        <v>0.65</v>
      </c>
      <c r="I57" s="90">
        <v>0.65</v>
      </c>
      <c r="J57" s="90">
        <v>0.65</v>
      </c>
      <c r="K57" s="89">
        <v>0</v>
      </c>
      <c r="L57" s="77">
        <v>3</v>
      </c>
      <c r="M57" s="76">
        <v>2500000</v>
      </c>
      <c r="N57" s="76">
        <v>1625000</v>
      </c>
    </row>
    <row r="58" spans="2:14" ht="12" customHeight="1" x14ac:dyDescent="0.2">
      <c r="B58" s="116" t="s">
        <v>49</v>
      </c>
      <c r="C58" s="117"/>
      <c r="D58" s="117"/>
      <c r="E58" s="117"/>
      <c r="F58" s="117"/>
      <c r="G58" s="117"/>
      <c r="H58" s="117"/>
      <c r="I58" s="117"/>
      <c r="J58" s="117"/>
      <c r="K58" s="118"/>
      <c r="L58" s="77">
        <v>45</v>
      </c>
      <c r="M58" s="76">
        <v>81784945</v>
      </c>
      <c r="N58" s="76">
        <v>113874493</v>
      </c>
    </row>
    <row r="59" spans="2:14" ht="12" customHeight="1" x14ac:dyDescent="0.2">
      <c r="B59" s="96" t="s">
        <v>50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</row>
    <row r="60" spans="2:14" ht="12" customHeight="1" x14ac:dyDescent="0.2">
      <c r="B60" s="32" t="s">
        <v>116</v>
      </c>
      <c r="C60" s="33" t="s">
        <v>230</v>
      </c>
      <c r="D60" s="90">
        <v>22</v>
      </c>
      <c r="E60" s="90">
        <v>22.25</v>
      </c>
      <c r="F60" s="90">
        <v>21.75</v>
      </c>
      <c r="G60" s="90">
        <v>22.01</v>
      </c>
      <c r="H60" s="90">
        <v>21.8</v>
      </c>
      <c r="I60" s="90">
        <v>22.1</v>
      </c>
      <c r="J60" s="90">
        <v>21.8</v>
      </c>
      <c r="K60" s="89">
        <v>1.38</v>
      </c>
      <c r="L60" s="77">
        <v>14</v>
      </c>
      <c r="M60" s="76">
        <v>2163219</v>
      </c>
      <c r="N60" s="76">
        <v>47602138</v>
      </c>
    </row>
    <row r="61" spans="2:14" ht="12" customHeight="1" x14ac:dyDescent="0.2">
      <c r="B61" s="32" t="s">
        <v>53</v>
      </c>
      <c r="C61" s="33" t="s">
        <v>167</v>
      </c>
      <c r="D61" s="90">
        <v>28.2</v>
      </c>
      <c r="E61" s="90">
        <v>28.2</v>
      </c>
      <c r="F61" s="90">
        <v>28.2</v>
      </c>
      <c r="G61" s="90">
        <v>28.2</v>
      </c>
      <c r="H61" s="90">
        <v>28.2</v>
      </c>
      <c r="I61" s="90">
        <v>28.2</v>
      </c>
      <c r="J61" s="90">
        <v>28.2</v>
      </c>
      <c r="K61" s="89">
        <v>0</v>
      </c>
      <c r="L61" s="77">
        <v>3</v>
      </c>
      <c r="M61" s="76">
        <v>524479</v>
      </c>
      <c r="N61" s="76">
        <v>14790308</v>
      </c>
    </row>
    <row r="62" spans="2:14" ht="12" customHeight="1" x14ac:dyDescent="0.2">
      <c r="B62" s="32" t="s">
        <v>54</v>
      </c>
      <c r="C62" s="33" t="s">
        <v>229</v>
      </c>
      <c r="D62" s="90">
        <v>8.9</v>
      </c>
      <c r="E62" s="90">
        <v>8.9</v>
      </c>
      <c r="F62" s="90">
        <v>8.75</v>
      </c>
      <c r="G62" s="90">
        <v>8.81</v>
      </c>
      <c r="H62" s="90">
        <v>8.9600000000000009</v>
      </c>
      <c r="I62" s="90">
        <v>8.75</v>
      </c>
      <c r="J62" s="90">
        <v>8.9499999999999993</v>
      </c>
      <c r="K62" s="89">
        <v>-2.23</v>
      </c>
      <c r="L62" s="77">
        <v>17</v>
      </c>
      <c r="M62" s="76">
        <v>1715000</v>
      </c>
      <c r="N62" s="76">
        <v>15110950</v>
      </c>
    </row>
    <row r="63" spans="2:14" ht="12" customHeight="1" x14ac:dyDescent="0.2">
      <c r="B63" s="32" t="s">
        <v>55</v>
      </c>
      <c r="C63" s="33" t="s">
        <v>184</v>
      </c>
      <c r="D63" s="90">
        <v>18</v>
      </c>
      <c r="E63" s="90">
        <v>18.149999999999999</v>
      </c>
      <c r="F63" s="90">
        <v>17.899999999999999</v>
      </c>
      <c r="G63" s="90">
        <v>17.96</v>
      </c>
      <c r="H63" s="90">
        <v>17.88</v>
      </c>
      <c r="I63" s="90">
        <v>18.100000000000001</v>
      </c>
      <c r="J63" s="90">
        <v>17.899999999999999</v>
      </c>
      <c r="K63" s="89">
        <v>1.1200000000000001</v>
      </c>
      <c r="L63" s="77">
        <v>11</v>
      </c>
      <c r="M63" s="76">
        <v>645000</v>
      </c>
      <c r="N63" s="76">
        <v>11585500</v>
      </c>
    </row>
    <row r="64" spans="2:14" ht="12" customHeight="1" x14ac:dyDescent="0.2">
      <c r="B64" s="32" t="s">
        <v>117</v>
      </c>
      <c r="C64" s="32" t="s">
        <v>141</v>
      </c>
      <c r="D64" s="90">
        <v>11</v>
      </c>
      <c r="E64" s="90">
        <v>11</v>
      </c>
      <c r="F64" s="90">
        <v>11</v>
      </c>
      <c r="G64" s="90">
        <v>11</v>
      </c>
      <c r="H64" s="90">
        <v>11.2</v>
      </c>
      <c r="I64" s="90">
        <v>11</v>
      </c>
      <c r="J64" s="90">
        <v>11.2</v>
      </c>
      <c r="K64" s="89">
        <v>-1.79</v>
      </c>
      <c r="L64" s="77">
        <v>1</v>
      </c>
      <c r="M64" s="76">
        <v>100000</v>
      </c>
      <c r="N64" s="76">
        <v>1100000</v>
      </c>
    </row>
    <row r="65" spans="2:15" ht="12" customHeight="1" x14ac:dyDescent="0.2">
      <c r="B65" s="32" t="s">
        <v>196</v>
      </c>
      <c r="C65" s="32" t="s">
        <v>197</v>
      </c>
      <c r="D65" s="90">
        <v>29</v>
      </c>
      <c r="E65" s="90">
        <v>29</v>
      </c>
      <c r="F65" s="90">
        <v>29</v>
      </c>
      <c r="G65" s="90">
        <v>29</v>
      </c>
      <c r="H65" s="90">
        <v>29.98</v>
      </c>
      <c r="I65" s="90">
        <v>29</v>
      </c>
      <c r="J65" s="90">
        <v>29.75</v>
      </c>
      <c r="K65" s="89">
        <v>-2.52</v>
      </c>
      <c r="L65" s="77">
        <v>1</v>
      </c>
      <c r="M65" s="76">
        <v>50000</v>
      </c>
      <c r="N65" s="76">
        <v>1450000</v>
      </c>
    </row>
    <row r="66" spans="2:15" ht="12" customHeight="1" x14ac:dyDescent="0.2">
      <c r="B66" s="32" t="s">
        <v>56</v>
      </c>
      <c r="C66" s="33" t="s">
        <v>195</v>
      </c>
      <c r="D66" s="90">
        <v>3.8</v>
      </c>
      <c r="E66" s="90">
        <v>3.9</v>
      </c>
      <c r="F66" s="90">
        <v>3.8</v>
      </c>
      <c r="G66" s="90">
        <v>3.8</v>
      </c>
      <c r="H66" s="90">
        <v>3.83</v>
      </c>
      <c r="I66" s="90">
        <v>3.9</v>
      </c>
      <c r="J66" s="90">
        <v>3.75</v>
      </c>
      <c r="K66" s="89">
        <v>4</v>
      </c>
      <c r="L66" s="77">
        <v>5</v>
      </c>
      <c r="M66" s="76">
        <v>2715332</v>
      </c>
      <c r="N66" s="76">
        <v>10328262</v>
      </c>
    </row>
    <row r="67" spans="2:15" ht="12" customHeight="1" x14ac:dyDescent="0.2">
      <c r="B67" s="32" t="s">
        <v>176</v>
      </c>
      <c r="C67" s="33" t="s">
        <v>177</v>
      </c>
      <c r="D67" s="90">
        <v>26</v>
      </c>
      <c r="E67" s="90">
        <v>26</v>
      </c>
      <c r="F67" s="90">
        <v>25.5</v>
      </c>
      <c r="G67" s="90">
        <v>25.82</v>
      </c>
      <c r="H67" s="90">
        <v>25.83</v>
      </c>
      <c r="I67" s="90">
        <v>26</v>
      </c>
      <c r="J67" s="90">
        <v>25.85</v>
      </c>
      <c r="K67" s="89">
        <v>0.57999999999999996</v>
      </c>
      <c r="L67" s="77">
        <v>5</v>
      </c>
      <c r="M67" s="76">
        <v>359122</v>
      </c>
      <c r="N67" s="76">
        <v>9272611</v>
      </c>
    </row>
    <row r="68" spans="2:15" ht="12" customHeight="1" x14ac:dyDescent="0.2">
      <c r="B68" s="32" t="s">
        <v>118</v>
      </c>
      <c r="C68" s="32" t="s">
        <v>175</v>
      </c>
      <c r="D68" s="90">
        <v>23</v>
      </c>
      <c r="E68" s="90">
        <v>23</v>
      </c>
      <c r="F68" s="90">
        <v>22.5</v>
      </c>
      <c r="G68" s="90">
        <v>22.75</v>
      </c>
      <c r="H68" s="90">
        <v>23.5</v>
      </c>
      <c r="I68" s="90">
        <v>22.5</v>
      </c>
      <c r="J68" s="90">
        <v>23.5</v>
      </c>
      <c r="K68" s="89">
        <v>-4.26</v>
      </c>
      <c r="L68" s="77">
        <v>7</v>
      </c>
      <c r="M68" s="76">
        <v>185000</v>
      </c>
      <c r="N68" s="76">
        <v>4209250</v>
      </c>
    </row>
    <row r="69" spans="2:15" ht="12" customHeight="1" x14ac:dyDescent="0.2">
      <c r="B69" s="116" t="s">
        <v>57</v>
      </c>
      <c r="C69" s="117"/>
      <c r="D69" s="117"/>
      <c r="E69" s="117"/>
      <c r="F69" s="117"/>
      <c r="G69" s="117"/>
      <c r="H69" s="117"/>
      <c r="I69" s="117"/>
      <c r="J69" s="117"/>
      <c r="K69" s="118"/>
      <c r="L69" s="77">
        <v>64</v>
      </c>
      <c r="M69" s="76">
        <v>8457152</v>
      </c>
      <c r="N69" s="76">
        <v>115449019</v>
      </c>
    </row>
    <row r="70" spans="2:15" ht="12" customHeight="1" x14ac:dyDescent="0.2">
      <c r="B70" s="96" t="s">
        <v>119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</row>
    <row r="71" spans="2:15" ht="12" customHeight="1" x14ac:dyDescent="0.2">
      <c r="B71" s="32" t="s">
        <v>120</v>
      </c>
      <c r="C71" s="32" t="s">
        <v>241</v>
      </c>
      <c r="D71" s="90">
        <v>3.4</v>
      </c>
      <c r="E71" s="90">
        <v>3.55</v>
      </c>
      <c r="F71" s="90">
        <v>3.4</v>
      </c>
      <c r="G71" s="90">
        <v>3.46</v>
      </c>
      <c r="H71" s="90">
        <v>3.96</v>
      </c>
      <c r="I71" s="90">
        <v>3.4</v>
      </c>
      <c r="J71" s="90">
        <v>3.06</v>
      </c>
      <c r="K71" s="89">
        <v>11.11</v>
      </c>
      <c r="L71" s="77">
        <v>65</v>
      </c>
      <c r="M71" s="76">
        <v>10864701</v>
      </c>
      <c r="N71" s="76">
        <v>37595430</v>
      </c>
    </row>
    <row r="72" spans="2:15" ht="12" customHeight="1" x14ac:dyDescent="0.2">
      <c r="B72" s="32" t="s">
        <v>126</v>
      </c>
      <c r="C72" s="33" t="s">
        <v>214</v>
      </c>
      <c r="D72" s="90">
        <v>8.67</v>
      </c>
      <c r="E72" s="90">
        <v>8.9</v>
      </c>
      <c r="F72" s="90">
        <v>8.67</v>
      </c>
      <c r="G72" s="90">
        <v>8.82</v>
      </c>
      <c r="H72" s="90">
        <v>8.6</v>
      </c>
      <c r="I72" s="90">
        <v>8.86</v>
      </c>
      <c r="J72" s="90">
        <v>8.65</v>
      </c>
      <c r="K72" s="89">
        <v>2.4300000000000002</v>
      </c>
      <c r="L72" s="77">
        <v>18</v>
      </c>
      <c r="M72" s="76">
        <v>38534659</v>
      </c>
      <c r="N72" s="76">
        <v>339898016</v>
      </c>
    </row>
    <row r="73" spans="2:15" ht="12" customHeight="1" x14ac:dyDescent="0.2">
      <c r="B73" s="116" t="s">
        <v>133</v>
      </c>
      <c r="C73" s="117"/>
      <c r="D73" s="117"/>
      <c r="E73" s="117"/>
      <c r="F73" s="117"/>
      <c r="G73" s="117"/>
      <c r="H73" s="117"/>
      <c r="I73" s="117"/>
      <c r="J73" s="117"/>
      <c r="K73" s="118"/>
      <c r="L73" s="77">
        <v>83</v>
      </c>
      <c r="M73" s="76">
        <v>49399360</v>
      </c>
      <c r="N73" s="76">
        <v>377493446</v>
      </c>
      <c r="O73" s="84"/>
    </row>
    <row r="74" spans="2:15" ht="13.5" customHeight="1" x14ac:dyDescent="0.2">
      <c r="B74" s="116" t="s">
        <v>58</v>
      </c>
      <c r="C74" s="117"/>
      <c r="D74" s="117"/>
      <c r="E74" s="117"/>
      <c r="F74" s="117"/>
      <c r="G74" s="117"/>
      <c r="H74" s="117"/>
      <c r="I74" s="117"/>
      <c r="J74" s="117"/>
      <c r="K74" s="118"/>
      <c r="L74" s="77">
        <f>L33+L36+L39+L46+L58+L69+L73</f>
        <v>409</v>
      </c>
      <c r="M74" s="76">
        <f>M33+M36+M39+M46+M58+M69+M73</f>
        <v>584601732</v>
      </c>
      <c r="N74" s="76">
        <v>1421696352</v>
      </c>
      <c r="O74" s="84"/>
    </row>
    <row r="75" spans="2:15" ht="17.25" customHeight="1" x14ac:dyDescent="0.2">
      <c r="B75" s="45" t="s">
        <v>243</v>
      </c>
      <c r="C75" s="45"/>
      <c r="D75" s="45"/>
      <c r="E75" s="45"/>
      <c r="F75" s="25"/>
      <c r="G75" s="25"/>
      <c r="H75" s="25"/>
      <c r="I75" s="25"/>
      <c r="J75" s="25"/>
      <c r="K75" s="25"/>
      <c r="M75" s="71"/>
      <c r="N75" s="71"/>
      <c r="O75" s="68"/>
    </row>
    <row r="76" spans="2:15" ht="17.25" customHeight="1" x14ac:dyDescent="0.2">
      <c r="B76" s="102" t="s">
        <v>59</v>
      </c>
      <c r="C76" s="102"/>
      <c r="D76" s="102"/>
      <c r="E76" s="102"/>
      <c r="F76" s="25"/>
      <c r="G76" s="25"/>
      <c r="H76" s="25"/>
      <c r="I76" s="104" t="s">
        <v>60</v>
      </c>
      <c r="J76" s="104"/>
      <c r="K76" s="104"/>
      <c r="L76" s="104"/>
      <c r="M76" s="104"/>
      <c r="N76" s="104"/>
    </row>
    <row r="77" spans="2:15" ht="27.75" customHeight="1" x14ac:dyDescent="0.2">
      <c r="B77" s="78" t="s">
        <v>61</v>
      </c>
      <c r="C77" s="79" t="s">
        <v>18</v>
      </c>
      <c r="D77" s="79" t="s">
        <v>62</v>
      </c>
      <c r="E77" s="80" t="s">
        <v>5</v>
      </c>
      <c r="F77" s="25"/>
      <c r="G77" s="25"/>
      <c r="H77" s="25"/>
      <c r="I77" s="105" t="s">
        <v>61</v>
      </c>
      <c r="J77" s="106"/>
      <c r="K77" s="107"/>
      <c r="L77" s="79" t="s">
        <v>18</v>
      </c>
      <c r="M77" s="79" t="s">
        <v>62</v>
      </c>
      <c r="N77" s="79" t="s">
        <v>5</v>
      </c>
    </row>
    <row r="78" spans="2:15" ht="15" customHeight="1" x14ac:dyDescent="0.2">
      <c r="B78" s="161" t="s">
        <v>84</v>
      </c>
      <c r="C78" s="90">
        <v>6.26</v>
      </c>
      <c r="D78" s="164">
        <v>6.1</v>
      </c>
      <c r="E78" s="163">
        <v>16408000</v>
      </c>
      <c r="F78" s="25"/>
      <c r="G78" s="25"/>
      <c r="H78" s="25"/>
      <c r="I78" s="93" t="s">
        <v>107</v>
      </c>
      <c r="J78" s="94"/>
      <c r="K78" s="95"/>
      <c r="L78" s="90">
        <v>3.13</v>
      </c>
      <c r="M78" s="165">
        <v>-9.8000000000000007</v>
      </c>
      <c r="N78" s="163">
        <v>50000</v>
      </c>
    </row>
    <row r="79" spans="2:15" ht="15" customHeight="1" x14ac:dyDescent="0.2">
      <c r="B79" s="161" t="s">
        <v>112</v>
      </c>
      <c r="C79" s="90">
        <v>3.4</v>
      </c>
      <c r="D79" s="164">
        <v>4.29</v>
      </c>
      <c r="E79" s="163">
        <v>200000</v>
      </c>
      <c r="F79" s="25"/>
      <c r="G79" s="25"/>
      <c r="H79" s="25"/>
      <c r="I79" s="116" t="s">
        <v>101</v>
      </c>
      <c r="J79" s="117"/>
      <c r="K79" s="118"/>
      <c r="L79" s="90">
        <v>0.42</v>
      </c>
      <c r="M79" s="165">
        <v>-8.6999999999999993</v>
      </c>
      <c r="N79" s="163">
        <v>239550</v>
      </c>
    </row>
    <row r="80" spans="2:15" ht="15" customHeight="1" x14ac:dyDescent="0.2">
      <c r="B80" s="161" t="s">
        <v>56</v>
      </c>
      <c r="C80" s="90">
        <v>3.9</v>
      </c>
      <c r="D80" s="164">
        <v>4</v>
      </c>
      <c r="E80" s="163">
        <v>2715332</v>
      </c>
      <c r="F80" s="25"/>
      <c r="G80" s="25"/>
      <c r="H80" s="25"/>
      <c r="I80" s="93" t="s">
        <v>118</v>
      </c>
      <c r="J80" s="94"/>
      <c r="K80" s="95"/>
      <c r="L80" s="90">
        <v>22.5</v>
      </c>
      <c r="M80" s="165">
        <v>-4.26</v>
      </c>
      <c r="N80" s="163">
        <v>185000</v>
      </c>
    </row>
    <row r="81" spans="2:14" ht="15" customHeight="1" x14ac:dyDescent="0.2">
      <c r="B81" s="161" t="s">
        <v>48</v>
      </c>
      <c r="C81" s="90">
        <v>1.92</v>
      </c>
      <c r="D81" s="164">
        <v>3.23</v>
      </c>
      <c r="E81" s="163">
        <v>29000000</v>
      </c>
      <c r="F81" s="25"/>
      <c r="G81" s="25"/>
      <c r="H81" s="25"/>
      <c r="I81" s="32" t="s">
        <v>114</v>
      </c>
      <c r="J81" s="87"/>
      <c r="K81" s="87"/>
      <c r="L81" s="90">
        <v>4.55</v>
      </c>
      <c r="M81" s="165">
        <v>-4.21</v>
      </c>
      <c r="N81" s="163">
        <v>70000</v>
      </c>
    </row>
    <row r="82" spans="2:14" ht="15" customHeight="1" x14ac:dyDescent="0.2">
      <c r="B82" s="161" t="s">
        <v>248</v>
      </c>
      <c r="C82" s="90">
        <v>45</v>
      </c>
      <c r="D82" s="164">
        <v>2.86</v>
      </c>
      <c r="E82" s="163">
        <v>35000</v>
      </c>
      <c r="F82" s="25"/>
      <c r="G82" s="25"/>
      <c r="H82" s="25"/>
      <c r="I82" s="93" t="s">
        <v>196</v>
      </c>
      <c r="J82" s="94"/>
      <c r="K82" s="95"/>
      <c r="L82" s="90">
        <v>29</v>
      </c>
      <c r="M82" s="165">
        <v>-2.52</v>
      </c>
      <c r="N82" s="163">
        <v>50000</v>
      </c>
    </row>
    <row r="83" spans="2:14" ht="15" customHeight="1" x14ac:dyDescent="0.2">
      <c r="B83" s="103" t="s">
        <v>5</v>
      </c>
      <c r="C83" s="103"/>
      <c r="D83" s="103"/>
      <c r="E83" s="103"/>
      <c r="F83" s="25"/>
      <c r="G83" s="25"/>
      <c r="H83" s="25"/>
      <c r="I83" s="102" t="s">
        <v>63</v>
      </c>
      <c r="J83" s="102"/>
      <c r="K83" s="102"/>
      <c r="L83" s="102"/>
      <c r="M83" s="102"/>
      <c r="N83" s="102"/>
    </row>
    <row r="84" spans="2:14" ht="27" customHeight="1" x14ac:dyDescent="0.2">
      <c r="B84" s="23" t="s">
        <v>61</v>
      </c>
      <c r="C84" s="24" t="s">
        <v>18</v>
      </c>
      <c r="D84" s="24" t="s">
        <v>64</v>
      </c>
      <c r="E84" s="24" t="s">
        <v>5</v>
      </c>
      <c r="F84" s="25"/>
      <c r="G84" s="25"/>
      <c r="H84" s="25"/>
      <c r="I84" s="99" t="s">
        <v>61</v>
      </c>
      <c r="J84" s="100"/>
      <c r="K84" s="101"/>
      <c r="L84" s="24" t="s">
        <v>18</v>
      </c>
      <c r="M84" s="24" t="s">
        <v>62</v>
      </c>
      <c r="N84" s="24" t="s">
        <v>22</v>
      </c>
    </row>
    <row r="85" spans="2:14" ht="15" customHeight="1" x14ac:dyDescent="0.2">
      <c r="B85" s="161" t="s">
        <v>245</v>
      </c>
      <c r="C85" s="90">
        <v>2.02</v>
      </c>
      <c r="D85" s="89">
        <v>1</v>
      </c>
      <c r="E85" s="163">
        <v>231655423</v>
      </c>
      <c r="F85" s="25"/>
      <c r="G85" s="25"/>
      <c r="H85" s="25"/>
      <c r="I85" s="93" t="s">
        <v>245</v>
      </c>
      <c r="J85" s="94"/>
      <c r="K85" s="95"/>
      <c r="L85" s="90">
        <v>2.02</v>
      </c>
      <c r="M85" s="89">
        <v>1</v>
      </c>
      <c r="N85" s="163">
        <v>463587700</v>
      </c>
    </row>
    <row r="86" spans="2:14" ht="15" customHeight="1" x14ac:dyDescent="0.2">
      <c r="B86" s="161" t="s">
        <v>81</v>
      </c>
      <c r="C86" s="90">
        <v>0.86</v>
      </c>
      <c r="D86" s="89">
        <v>1.18</v>
      </c>
      <c r="E86" s="163">
        <v>81100000</v>
      </c>
      <c r="F86" s="25"/>
      <c r="G86" s="25"/>
      <c r="H86" s="25"/>
      <c r="I86" s="93" t="s">
        <v>126</v>
      </c>
      <c r="J86" s="94"/>
      <c r="K86" s="95"/>
      <c r="L86" s="90">
        <v>8.86</v>
      </c>
      <c r="M86" s="89">
        <v>2.4300000000000002</v>
      </c>
      <c r="N86" s="163">
        <v>339898016</v>
      </c>
    </row>
    <row r="87" spans="2:14" ht="15" customHeight="1" x14ac:dyDescent="0.2">
      <c r="B87" s="161" t="s">
        <v>246</v>
      </c>
      <c r="C87" s="90">
        <v>0.79</v>
      </c>
      <c r="D87" s="89">
        <v>0</v>
      </c>
      <c r="E87" s="163">
        <v>43413280</v>
      </c>
      <c r="F87" s="25"/>
      <c r="G87" s="25"/>
      <c r="H87" s="25"/>
      <c r="I87" s="93" t="s">
        <v>84</v>
      </c>
      <c r="J87" s="94"/>
      <c r="K87" s="95"/>
      <c r="L87" s="90">
        <v>6.26</v>
      </c>
      <c r="M87" s="89">
        <v>6.1</v>
      </c>
      <c r="N87" s="163">
        <v>105173800</v>
      </c>
    </row>
    <row r="88" spans="2:14" ht="15" customHeight="1" x14ac:dyDescent="0.2">
      <c r="B88" s="161" t="s">
        <v>247</v>
      </c>
      <c r="C88" s="90">
        <v>8.86</v>
      </c>
      <c r="D88" s="89">
        <v>2.4300000000000002</v>
      </c>
      <c r="E88" s="163">
        <v>38534659</v>
      </c>
      <c r="F88" s="25"/>
      <c r="G88" s="25"/>
      <c r="H88" s="25"/>
      <c r="I88" s="93" t="s">
        <v>81</v>
      </c>
      <c r="J88" s="94"/>
      <c r="K88" s="95"/>
      <c r="L88" s="90">
        <v>0.86</v>
      </c>
      <c r="M88" s="89">
        <v>1.18</v>
      </c>
      <c r="N88" s="163">
        <v>69747000</v>
      </c>
    </row>
    <row r="89" spans="2:14" ht="15" customHeight="1" x14ac:dyDescent="0.2">
      <c r="B89" s="161" t="s">
        <v>48</v>
      </c>
      <c r="C89" s="90">
        <v>1.92</v>
      </c>
      <c r="D89" s="89">
        <v>3.23</v>
      </c>
      <c r="E89" s="163">
        <v>29000000</v>
      </c>
      <c r="F89" s="25"/>
      <c r="G89" s="25"/>
      <c r="H89" s="25"/>
      <c r="I89" s="93" t="s">
        <v>35</v>
      </c>
      <c r="J89" s="94"/>
      <c r="K89" s="95"/>
      <c r="L89" s="90">
        <v>4.74</v>
      </c>
      <c r="M89" s="89">
        <v>1.5</v>
      </c>
      <c r="N89" s="163">
        <v>66836149</v>
      </c>
    </row>
    <row r="90" spans="2:14" ht="13.5" customHeigh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2:14" ht="13.5" customHeight="1" x14ac:dyDescent="0.2">
      <c r="L91" s="71"/>
    </row>
    <row r="92" spans="2:14" ht="13.5" customHeight="1" x14ac:dyDescent="0.2">
      <c r="E92" s="71"/>
      <c r="L92" s="71"/>
      <c r="M92" s="51"/>
    </row>
    <row r="93" spans="2:14" ht="15" customHeight="1" x14ac:dyDescent="0.2">
      <c r="E93" s="71"/>
      <c r="L93" s="71"/>
      <c r="M93" s="51"/>
    </row>
    <row r="94" spans="2:14" ht="15" customHeight="1" x14ac:dyDescent="0.2">
      <c r="E94" s="71"/>
      <c r="L94" s="71"/>
      <c r="M94" s="51"/>
    </row>
    <row r="95" spans="2:14" ht="12.75" customHeight="1" x14ac:dyDescent="0.2">
      <c r="E95" s="71"/>
      <c r="L95" s="71"/>
      <c r="M95" s="51"/>
    </row>
    <row r="96" spans="2:14" ht="15" customHeight="1" x14ac:dyDescent="0.2">
      <c r="E96" s="71"/>
      <c r="L96" s="71"/>
      <c r="M96" s="51"/>
    </row>
    <row r="97" spans="9:9" ht="15" customHeight="1" x14ac:dyDescent="0.2">
      <c r="I97" s="61"/>
    </row>
    <row r="98" spans="9:9" ht="15" customHeight="1" x14ac:dyDescent="0.2"/>
    <row r="99" spans="9:9" ht="15.75" customHeight="1" x14ac:dyDescent="0.2"/>
    <row r="100" spans="9:9" ht="13.5" customHeight="1" x14ac:dyDescent="0.2"/>
    <row r="101" spans="9:9" ht="15.75" customHeight="1" x14ac:dyDescent="0.2"/>
    <row r="102" spans="9:9" ht="18" customHeight="1" x14ac:dyDescent="0.2"/>
    <row r="103" spans="9:9" ht="19.5" customHeight="1" x14ac:dyDescent="0.2"/>
  </sheetData>
  <mergeCells count="34">
    <mergeCell ref="I79:K79"/>
    <mergeCell ref="I85:K85"/>
    <mergeCell ref="B46:K46"/>
    <mergeCell ref="B58:K58"/>
    <mergeCell ref="B69:K69"/>
    <mergeCell ref="B74:K74"/>
    <mergeCell ref="B73:K73"/>
    <mergeCell ref="C4:D4"/>
    <mergeCell ref="C6:D6"/>
    <mergeCell ref="C7:D7"/>
    <mergeCell ref="B40:N40"/>
    <mergeCell ref="B17:N17"/>
    <mergeCell ref="B34:N34"/>
    <mergeCell ref="C36:K36"/>
    <mergeCell ref="C5:D5"/>
    <mergeCell ref="B33:K33"/>
    <mergeCell ref="B37:N37"/>
    <mergeCell ref="C39:K39"/>
    <mergeCell ref="I88:K88"/>
    <mergeCell ref="I89:K89"/>
    <mergeCell ref="B47:N47"/>
    <mergeCell ref="I84:K84"/>
    <mergeCell ref="I83:N83"/>
    <mergeCell ref="B76:E76"/>
    <mergeCell ref="B83:E83"/>
    <mergeCell ref="I76:N76"/>
    <mergeCell ref="I77:K77"/>
    <mergeCell ref="B59:N59"/>
    <mergeCell ref="B70:N70"/>
    <mergeCell ref="I82:K82"/>
    <mergeCell ref="I86:K86"/>
    <mergeCell ref="I80:K80"/>
    <mergeCell ref="I78:K78"/>
    <mergeCell ref="I87:K87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workbookViewId="0">
      <selection activeCell="F28" sqref="F28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21" t="s">
        <v>65</v>
      </c>
      <c r="C2" s="121"/>
      <c r="D2" s="121"/>
      <c r="E2" s="121"/>
      <c r="F2" s="22"/>
    </row>
    <row r="3" spans="2:6" ht="18" customHeight="1" x14ac:dyDescent="0.25">
      <c r="B3" s="121" t="s">
        <v>237</v>
      </c>
      <c r="C3" s="121"/>
      <c r="D3" s="121"/>
      <c r="E3" s="121"/>
      <c r="F3" s="121"/>
    </row>
    <row r="4" spans="2:6" ht="18" customHeight="1" x14ac:dyDescent="0.25">
      <c r="B4" s="75"/>
      <c r="C4" s="75"/>
      <c r="D4" s="75"/>
      <c r="E4" s="75"/>
      <c r="F4" s="75"/>
    </row>
    <row r="5" spans="2:6" ht="18" customHeight="1" x14ac:dyDescent="0.25">
      <c r="B5" s="75"/>
      <c r="C5" s="75"/>
      <c r="D5" s="75"/>
      <c r="E5" s="75"/>
      <c r="F5" s="75"/>
    </row>
    <row r="6" spans="2:6" ht="18" customHeight="1" x14ac:dyDescent="0.25">
      <c r="B6" s="75"/>
      <c r="C6" s="75"/>
      <c r="D6" s="75"/>
      <c r="E6" s="75"/>
      <c r="F6" s="75"/>
    </row>
    <row r="7" spans="2:6" ht="18" customHeight="1" x14ac:dyDescent="0.2">
      <c r="D7" s="60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24" t="s">
        <v>68</v>
      </c>
      <c r="C9" s="124"/>
      <c r="D9" s="124"/>
      <c r="E9" s="124"/>
      <c r="F9" s="124"/>
    </row>
    <row r="10" spans="2:6" ht="18" customHeight="1" x14ac:dyDescent="0.2">
      <c r="B10" s="58" t="s">
        <v>182</v>
      </c>
      <c r="C10" s="59" t="s">
        <v>183</v>
      </c>
      <c r="D10" s="82">
        <v>1</v>
      </c>
      <c r="E10" s="82">
        <v>10000000</v>
      </c>
      <c r="F10" s="82">
        <v>19900000</v>
      </c>
    </row>
    <row r="11" spans="2:6" ht="18" customHeight="1" x14ac:dyDescent="0.2">
      <c r="B11" s="72" t="s">
        <v>24</v>
      </c>
      <c r="C11" s="70" t="s">
        <v>170</v>
      </c>
      <c r="D11" s="82">
        <v>2</v>
      </c>
      <c r="E11" s="82">
        <v>500000</v>
      </c>
      <c r="F11" s="82">
        <v>1144000</v>
      </c>
    </row>
    <row r="12" spans="2:6" ht="18" customHeight="1" x14ac:dyDescent="0.25">
      <c r="B12" s="125" t="s">
        <v>28</v>
      </c>
      <c r="C12" s="125"/>
      <c r="D12" s="81">
        <f>SUM(D10:D11)</f>
        <v>3</v>
      </c>
      <c r="E12" s="81">
        <f>SUM(E10:E11)</f>
        <v>10500000</v>
      </c>
      <c r="F12" s="81">
        <f>SUM(F10:F11)</f>
        <v>21044000</v>
      </c>
    </row>
    <row r="13" spans="2:6" ht="18" customHeight="1" x14ac:dyDescent="0.2">
      <c r="B13" s="124" t="s">
        <v>33</v>
      </c>
      <c r="C13" s="124"/>
      <c r="D13" s="124"/>
      <c r="E13" s="124"/>
      <c r="F13" s="124"/>
    </row>
    <row r="14" spans="2:6" ht="18" customHeight="1" x14ac:dyDescent="0.2">
      <c r="B14" s="58" t="s">
        <v>34</v>
      </c>
      <c r="C14" s="59" t="s">
        <v>140</v>
      </c>
      <c r="D14" s="82">
        <v>1</v>
      </c>
      <c r="E14" s="82">
        <v>1000000</v>
      </c>
      <c r="F14" s="82">
        <v>2700000</v>
      </c>
    </row>
    <row r="15" spans="2:6" ht="18" customHeight="1" x14ac:dyDescent="0.2">
      <c r="B15" s="125" t="s">
        <v>36</v>
      </c>
      <c r="C15" s="125"/>
      <c r="D15" s="82">
        <f>SUM(D14)</f>
        <v>1</v>
      </c>
      <c r="E15" s="82">
        <f>SUM(E14)</f>
        <v>1000000</v>
      </c>
      <c r="F15" s="82">
        <f>SUM(F14)</f>
        <v>2700000</v>
      </c>
    </row>
    <row r="16" spans="2:6" ht="18" customHeight="1" x14ac:dyDescent="0.25">
      <c r="B16" s="122" t="s">
        <v>58</v>
      </c>
      <c r="C16" s="123"/>
      <c r="D16" s="81">
        <f>D12+D15</f>
        <v>4</v>
      </c>
      <c r="E16" s="81">
        <f>E12+E15</f>
        <v>11500000</v>
      </c>
      <c r="F16" s="81">
        <f>F12+F15</f>
        <v>23744000</v>
      </c>
    </row>
    <row r="17" spans="2:6" ht="18" customHeight="1" x14ac:dyDescent="0.2">
      <c r="B17" s="73"/>
      <c r="C17" s="73"/>
      <c r="D17" s="73"/>
      <c r="E17" s="73"/>
      <c r="F17" s="73"/>
    </row>
    <row r="18" spans="2:6" ht="18" customHeight="1" x14ac:dyDescent="0.2">
      <c r="B18" s="73"/>
      <c r="C18" s="74"/>
      <c r="D18" s="69" t="s">
        <v>231</v>
      </c>
      <c r="E18" s="73"/>
      <c r="F18" s="73"/>
    </row>
    <row r="19" spans="2:6" ht="28.5" customHeight="1" x14ac:dyDescent="0.2">
      <c r="B19" s="21" t="s">
        <v>11</v>
      </c>
      <c r="C19" s="20" t="s">
        <v>12</v>
      </c>
      <c r="D19" s="19" t="s">
        <v>21</v>
      </c>
      <c r="E19" s="20" t="s">
        <v>66</v>
      </c>
      <c r="F19" s="20" t="s">
        <v>67</v>
      </c>
    </row>
    <row r="20" spans="2:6" ht="18" customHeight="1" x14ac:dyDescent="0.2">
      <c r="B20" s="124" t="s">
        <v>50</v>
      </c>
      <c r="C20" s="124"/>
      <c r="D20" s="124"/>
      <c r="E20" s="124"/>
      <c r="F20" s="124"/>
    </row>
    <row r="21" spans="2:6" ht="18" customHeight="1" x14ac:dyDescent="0.2">
      <c r="B21" s="58" t="s">
        <v>116</v>
      </c>
      <c r="C21" s="59" t="s">
        <v>230</v>
      </c>
      <c r="D21" s="82">
        <v>5</v>
      </c>
      <c r="E21" s="82">
        <v>996719</v>
      </c>
      <c r="F21" s="82">
        <v>21831138.25</v>
      </c>
    </row>
    <row r="22" spans="2:6" ht="18" customHeight="1" x14ac:dyDescent="0.2">
      <c r="B22" s="58" t="s">
        <v>176</v>
      </c>
      <c r="C22" s="59" t="s">
        <v>177</v>
      </c>
      <c r="D22" s="82">
        <v>3</v>
      </c>
      <c r="E22" s="82">
        <v>329122</v>
      </c>
      <c r="F22" s="82">
        <v>8492611</v>
      </c>
    </row>
    <row r="23" spans="2:6" ht="18" customHeight="1" x14ac:dyDescent="0.2">
      <c r="B23" s="58" t="s">
        <v>54</v>
      </c>
      <c r="C23" s="59" t="s">
        <v>229</v>
      </c>
      <c r="D23" s="82">
        <v>6</v>
      </c>
      <c r="E23" s="82">
        <v>400000</v>
      </c>
      <c r="F23" s="82">
        <v>3550000</v>
      </c>
    </row>
    <row r="24" spans="2:6" ht="18" customHeight="1" x14ac:dyDescent="0.2">
      <c r="B24" s="58" t="s">
        <v>118</v>
      </c>
      <c r="C24" s="58" t="s">
        <v>175</v>
      </c>
      <c r="D24" s="82">
        <v>7</v>
      </c>
      <c r="E24" s="82">
        <v>185000</v>
      </c>
      <c r="F24" s="82">
        <v>4209250</v>
      </c>
    </row>
    <row r="25" spans="2:6" ht="18" customHeight="1" x14ac:dyDescent="0.2">
      <c r="B25" s="58" t="s">
        <v>53</v>
      </c>
      <c r="C25" s="59" t="s">
        <v>167</v>
      </c>
      <c r="D25" s="82">
        <v>3</v>
      </c>
      <c r="E25" s="82">
        <v>524479</v>
      </c>
      <c r="F25" s="82">
        <v>14790307.800000001</v>
      </c>
    </row>
    <row r="26" spans="2:6" ht="18" customHeight="1" x14ac:dyDescent="0.2">
      <c r="B26" s="125" t="s">
        <v>244</v>
      </c>
      <c r="C26" s="125"/>
      <c r="D26" s="82">
        <f>SUM(D21:D25)</f>
        <v>24</v>
      </c>
      <c r="E26" s="82">
        <f>SUM(E21:E25)</f>
        <v>2435320</v>
      </c>
      <c r="F26" s="82">
        <f>SUM(F21:F25)</f>
        <v>52873307.049999997</v>
      </c>
    </row>
    <row r="27" spans="2:6" ht="18" customHeight="1" x14ac:dyDescent="0.2">
      <c r="B27" s="119" t="s">
        <v>58</v>
      </c>
      <c r="C27" s="120"/>
      <c r="D27" s="82">
        <f>D26</f>
        <v>24</v>
      </c>
      <c r="E27" s="82">
        <f>E26</f>
        <v>2435320</v>
      </c>
      <c r="F27" s="82">
        <f>F26</f>
        <v>52873307.049999997</v>
      </c>
    </row>
    <row r="30" spans="2:6" x14ac:dyDescent="0.2">
      <c r="D30" s="71"/>
      <c r="E30" s="71"/>
      <c r="F30" s="71"/>
    </row>
  </sheetData>
  <mergeCells count="10">
    <mergeCell ref="B27:C27"/>
    <mergeCell ref="B2:E2"/>
    <mergeCell ref="B3:F3"/>
    <mergeCell ref="B16:C16"/>
    <mergeCell ref="B9:F9"/>
    <mergeCell ref="B12:C12"/>
    <mergeCell ref="B13:F13"/>
    <mergeCell ref="B15:C15"/>
    <mergeCell ref="B20:F20"/>
    <mergeCell ref="B26:C26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opLeftCell="A7" workbookViewId="0">
      <selection activeCell="E39" sqref="E39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29" t="s">
        <v>238</v>
      </c>
      <c r="C1" s="129"/>
      <c r="D1" s="129"/>
      <c r="E1" s="129"/>
      <c r="F1" s="129"/>
      <c r="G1" s="129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4.25" customHeight="1" x14ac:dyDescent="0.2">
      <c r="B3" s="126" t="s">
        <v>242</v>
      </c>
      <c r="C3" s="127"/>
      <c r="D3" s="127"/>
      <c r="E3" s="127"/>
      <c r="F3" s="127"/>
      <c r="G3" s="128"/>
    </row>
    <row r="4" spans="2:7" ht="14.25" customHeight="1" x14ac:dyDescent="0.2">
      <c r="B4" s="58" t="s">
        <v>29</v>
      </c>
      <c r="C4" s="59" t="s">
        <v>191</v>
      </c>
      <c r="D4" s="56">
        <v>1.18</v>
      </c>
      <c r="E4" s="91" t="s">
        <v>97</v>
      </c>
      <c r="F4" s="56">
        <v>1.1599999999999999</v>
      </c>
      <c r="G4" s="56">
        <v>1.19</v>
      </c>
    </row>
    <row r="5" spans="2:7" ht="14.25" customHeight="1" x14ac:dyDescent="0.2">
      <c r="B5" s="58" t="s">
        <v>82</v>
      </c>
      <c r="C5" s="59" t="s">
        <v>194</v>
      </c>
      <c r="D5" s="56">
        <v>0.91</v>
      </c>
      <c r="E5" s="91" t="s">
        <v>97</v>
      </c>
      <c r="F5" s="56">
        <v>0.92</v>
      </c>
      <c r="G5" s="56">
        <v>0.93</v>
      </c>
    </row>
    <row r="6" spans="2:7" ht="14.25" customHeight="1" x14ac:dyDescent="0.2">
      <c r="B6" s="58" t="s">
        <v>143</v>
      </c>
      <c r="C6" s="59" t="s">
        <v>144</v>
      </c>
      <c r="D6" s="56">
        <v>0.72</v>
      </c>
      <c r="E6" s="91" t="s">
        <v>97</v>
      </c>
      <c r="F6" s="56">
        <v>0.71</v>
      </c>
      <c r="G6" s="56">
        <v>0.73</v>
      </c>
    </row>
    <row r="7" spans="2:7" ht="14.45" customHeight="1" x14ac:dyDescent="0.2">
      <c r="B7" s="126" t="s">
        <v>69</v>
      </c>
      <c r="C7" s="127"/>
      <c r="D7" s="127"/>
      <c r="E7" s="127"/>
      <c r="F7" s="127"/>
      <c r="G7" s="128"/>
    </row>
    <row r="8" spans="2:7" ht="14.45" customHeight="1" x14ac:dyDescent="0.2">
      <c r="B8" s="55" t="s">
        <v>31</v>
      </c>
      <c r="C8" s="55" t="s">
        <v>130</v>
      </c>
      <c r="D8" s="56">
        <v>1.62</v>
      </c>
      <c r="E8" s="57" t="s">
        <v>95</v>
      </c>
      <c r="F8" s="56" t="s">
        <v>78</v>
      </c>
      <c r="G8" s="56" t="s">
        <v>78</v>
      </c>
    </row>
    <row r="9" spans="2:7" ht="14.45" customHeight="1" x14ac:dyDescent="0.2">
      <c r="B9" s="55" t="s">
        <v>104</v>
      </c>
      <c r="C9" s="55" t="s">
        <v>136</v>
      </c>
      <c r="D9" s="56">
        <v>1</v>
      </c>
      <c r="E9" s="57" t="s">
        <v>97</v>
      </c>
      <c r="F9" s="56" t="s">
        <v>78</v>
      </c>
      <c r="G9" s="56" t="s">
        <v>78</v>
      </c>
    </row>
    <row r="10" spans="2:7" ht="14.45" customHeight="1" x14ac:dyDescent="0.2">
      <c r="B10" s="55" t="s">
        <v>134</v>
      </c>
      <c r="C10" s="55" t="s">
        <v>135</v>
      </c>
      <c r="D10" s="56">
        <v>0.69</v>
      </c>
      <c r="E10" s="57" t="s">
        <v>97</v>
      </c>
      <c r="F10" s="56" t="s">
        <v>78</v>
      </c>
      <c r="G10" s="56" t="s">
        <v>78</v>
      </c>
    </row>
    <row r="11" spans="2:7" ht="14.45" customHeight="1" x14ac:dyDescent="0.2">
      <c r="B11" s="55" t="s">
        <v>158</v>
      </c>
      <c r="C11" s="55" t="s">
        <v>157</v>
      </c>
      <c r="D11" s="56">
        <v>0.9</v>
      </c>
      <c r="E11" s="57" t="s">
        <v>97</v>
      </c>
      <c r="F11" s="56" t="s">
        <v>78</v>
      </c>
      <c r="G11" s="56" t="s">
        <v>78</v>
      </c>
    </row>
    <row r="12" spans="2:7" ht="14.45" customHeight="1" x14ac:dyDescent="0.2">
      <c r="B12" s="55" t="s">
        <v>202</v>
      </c>
      <c r="C12" s="55" t="s">
        <v>192</v>
      </c>
      <c r="D12" s="56">
        <v>0.86</v>
      </c>
      <c r="E12" s="57" t="s">
        <v>97</v>
      </c>
      <c r="F12" s="56" t="s">
        <v>78</v>
      </c>
      <c r="G12" s="56" t="s">
        <v>78</v>
      </c>
    </row>
    <row r="13" spans="2:7" ht="14.45" customHeight="1" x14ac:dyDescent="0.2">
      <c r="B13" s="58" t="s">
        <v>103</v>
      </c>
      <c r="C13" s="58" t="s">
        <v>221</v>
      </c>
      <c r="D13" s="56">
        <v>1.3</v>
      </c>
      <c r="E13" s="91" t="s">
        <v>97</v>
      </c>
      <c r="F13" s="56">
        <v>1.25</v>
      </c>
      <c r="G13" s="56">
        <v>1.3</v>
      </c>
    </row>
    <row r="14" spans="2:7" ht="14.45" customHeight="1" x14ac:dyDescent="0.2">
      <c r="B14" s="58" t="s">
        <v>102</v>
      </c>
      <c r="C14" s="58" t="s">
        <v>185</v>
      </c>
      <c r="D14" s="56">
        <v>0.6</v>
      </c>
      <c r="E14" s="88" t="s">
        <v>97</v>
      </c>
      <c r="F14" s="56" t="s">
        <v>78</v>
      </c>
      <c r="G14" s="56">
        <v>0.6</v>
      </c>
    </row>
    <row r="15" spans="2:7" ht="14.45" customHeight="1" x14ac:dyDescent="0.2">
      <c r="B15" s="58" t="s">
        <v>32</v>
      </c>
      <c r="C15" s="58" t="s">
        <v>146</v>
      </c>
      <c r="D15" s="56">
        <v>1.27</v>
      </c>
      <c r="E15" s="57" t="s">
        <v>97</v>
      </c>
      <c r="F15" s="56">
        <v>1.1499999999999999</v>
      </c>
      <c r="G15" s="56">
        <v>1.35</v>
      </c>
    </row>
    <row r="16" spans="2:7" ht="14.45" customHeight="1" x14ac:dyDescent="0.2">
      <c r="B16" s="126" t="s">
        <v>33</v>
      </c>
      <c r="C16" s="127"/>
      <c r="D16" s="127"/>
      <c r="E16" s="127"/>
      <c r="F16" s="127"/>
      <c r="G16" s="128"/>
    </row>
    <row r="17" spans="2:7" ht="14.45" customHeight="1" x14ac:dyDescent="0.2">
      <c r="B17" s="55" t="s">
        <v>105</v>
      </c>
      <c r="C17" s="55" t="s">
        <v>106</v>
      </c>
      <c r="D17" s="56">
        <v>8</v>
      </c>
      <c r="E17" s="57" t="s">
        <v>95</v>
      </c>
      <c r="F17" s="56" t="s">
        <v>78</v>
      </c>
      <c r="G17" s="56" t="s">
        <v>78</v>
      </c>
    </row>
    <row r="18" spans="2:7" ht="14.45" customHeight="1" x14ac:dyDescent="0.2">
      <c r="B18" s="58" t="s">
        <v>83</v>
      </c>
      <c r="C18" s="59" t="s">
        <v>152</v>
      </c>
      <c r="D18" s="56">
        <v>24.5</v>
      </c>
      <c r="E18" s="88" t="s">
        <v>97</v>
      </c>
      <c r="F18" s="56">
        <v>22.5</v>
      </c>
      <c r="G18" s="56">
        <v>25.15</v>
      </c>
    </row>
    <row r="19" spans="2:7" ht="14.45" customHeight="1" x14ac:dyDescent="0.2">
      <c r="B19" s="58" t="s">
        <v>110</v>
      </c>
      <c r="C19" s="59" t="s">
        <v>166</v>
      </c>
      <c r="D19" s="56">
        <v>2.2000000000000002</v>
      </c>
      <c r="E19" s="91" t="s">
        <v>97</v>
      </c>
      <c r="F19" s="56">
        <v>2.21</v>
      </c>
      <c r="G19" s="56">
        <v>2.35</v>
      </c>
    </row>
    <row r="20" spans="2:7" ht="14.45" customHeight="1" x14ac:dyDescent="0.2">
      <c r="B20" s="58" t="s">
        <v>108</v>
      </c>
      <c r="C20" s="58" t="s">
        <v>147</v>
      </c>
      <c r="D20" s="56">
        <v>2.85</v>
      </c>
      <c r="E20" s="57" t="s">
        <v>97</v>
      </c>
      <c r="F20" s="56">
        <v>2.57</v>
      </c>
      <c r="G20" s="56">
        <v>2.92</v>
      </c>
    </row>
    <row r="21" spans="2:7" ht="14.45" customHeight="1" x14ac:dyDescent="0.2">
      <c r="B21" s="126" t="s">
        <v>37</v>
      </c>
      <c r="C21" s="127"/>
      <c r="D21" s="127"/>
      <c r="E21" s="127"/>
      <c r="F21" s="127"/>
      <c r="G21" s="128"/>
    </row>
    <row r="22" spans="2:7" ht="14.45" customHeight="1" x14ac:dyDescent="0.2">
      <c r="B22" s="55" t="s">
        <v>38</v>
      </c>
      <c r="C22" s="55" t="s">
        <v>39</v>
      </c>
      <c r="D22" s="56">
        <v>0.9</v>
      </c>
      <c r="E22" s="57" t="s">
        <v>95</v>
      </c>
      <c r="F22" s="56" t="s">
        <v>78</v>
      </c>
      <c r="G22" s="56" t="s">
        <v>78</v>
      </c>
    </row>
    <row r="23" spans="2:7" ht="14.45" customHeight="1" x14ac:dyDescent="0.2">
      <c r="B23" s="55" t="s">
        <v>85</v>
      </c>
      <c r="C23" s="55" t="s">
        <v>174</v>
      </c>
      <c r="D23" s="56">
        <v>1.7</v>
      </c>
      <c r="E23" s="57" t="s">
        <v>95</v>
      </c>
      <c r="F23" s="56" t="s">
        <v>78</v>
      </c>
      <c r="G23" s="56" t="s">
        <v>78</v>
      </c>
    </row>
    <row r="24" spans="2:7" ht="14.45" customHeight="1" x14ac:dyDescent="0.2">
      <c r="B24" s="55" t="s">
        <v>180</v>
      </c>
      <c r="C24" s="55" t="s">
        <v>198</v>
      </c>
      <c r="D24" s="56">
        <v>1.32</v>
      </c>
      <c r="E24" s="57" t="s">
        <v>95</v>
      </c>
      <c r="F24" s="56" t="s">
        <v>78</v>
      </c>
      <c r="G24" s="56" t="s">
        <v>78</v>
      </c>
    </row>
    <row r="25" spans="2:7" ht="14.45" customHeight="1" x14ac:dyDescent="0.2">
      <c r="B25" s="58" t="s">
        <v>111</v>
      </c>
      <c r="C25" s="58" t="s">
        <v>154</v>
      </c>
      <c r="D25" s="56">
        <v>1.82</v>
      </c>
      <c r="E25" s="91" t="s">
        <v>95</v>
      </c>
      <c r="F25" s="56"/>
      <c r="G25" s="56"/>
    </row>
    <row r="26" spans="2:7" ht="14.45" customHeight="1" x14ac:dyDescent="0.2">
      <c r="B26" s="58" t="s">
        <v>40</v>
      </c>
      <c r="C26" s="58" t="s">
        <v>211</v>
      </c>
      <c r="D26" s="56">
        <v>2.2200000000000002</v>
      </c>
      <c r="E26" s="91" t="s">
        <v>97</v>
      </c>
      <c r="F26" s="56">
        <v>2.2000000000000002</v>
      </c>
      <c r="G26" s="56">
        <v>2.25</v>
      </c>
    </row>
    <row r="27" spans="2:7" ht="14.45" customHeight="1" x14ac:dyDescent="0.2">
      <c r="B27" s="58" t="s">
        <v>115</v>
      </c>
      <c r="C27" s="58" t="s">
        <v>153</v>
      </c>
      <c r="D27" s="56">
        <v>1.8</v>
      </c>
      <c r="E27" s="91" t="s">
        <v>97</v>
      </c>
      <c r="F27" s="56">
        <v>1.78</v>
      </c>
      <c r="G27" s="56">
        <v>1.86</v>
      </c>
    </row>
    <row r="28" spans="2:7" ht="14.45" customHeight="1" x14ac:dyDescent="0.2">
      <c r="B28" s="58" t="s">
        <v>89</v>
      </c>
      <c r="C28" s="59" t="s">
        <v>178</v>
      </c>
      <c r="D28" s="56">
        <v>6.55</v>
      </c>
      <c r="E28" s="91" t="s">
        <v>97</v>
      </c>
      <c r="F28" s="56">
        <v>6.31</v>
      </c>
      <c r="G28" s="56">
        <v>6.49</v>
      </c>
    </row>
    <row r="29" spans="2:7" ht="14.45" customHeight="1" x14ac:dyDescent="0.2">
      <c r="B29" s="58" t="s">
        <v>90</v>
      </c>
      <c r="C29" s="59" t="s">
        <v>187</v>
      </c>
      <c r="D29" s="56">
        <v>1</v>
      </c>
      <c r="E29" s="91" t="s">
        <v>97</v>
      </c>
      <c r="F29" s="56">
        <v>0.99</v>
      </c>
      <c r="G29" s="56">
        <v>1.05</v>
      </c>
    </row>
    <row r="30" spans="2:7" ht="14.45" customHeight="1" x14ac:dyDescent="0.2">
      <c r="B30" s="55" t="s">
        <v>46</v>
      </c>
      <c r="C30" s="55" t="s">
        <v>169</v>
      </c>
      <c r="D30" s="56">
        <v>2.7</v>
      </c>
      <c r="E30" s="83" t="s">
        <v>97</v>
      </c>
      <c r="F30" s="56">
        <v>2.7</v>
      </c>
      <c r="G30" s="56">
        <v>2.75</v>
      </c>
    </row>
    <row r="31" spans="2:7" ht="14.45" customHeight="1" x14ac:dyDescent="0.2">
      <c r="B31" s="55" t="s">
        <v>88</v>
      </c>
      <c r="C31" s="55" t="s">
        <v>156</v>
      </c>
      <c r="D31" s="56">
        <v>1.3</v>
      </c>
      <c r="E31" s="83" t="s">
        <v>97</v>
      </c>
      <c r="F31" s="56">
        <v>1.2</v>
      </c>
      <c r="G31" s="56">
        <v>1.25</v>
      </c>
    </row>
    <row r="32" spans="2:7" ht="14.45" customHeight="1" x14ac:dyDescent="0.2">
      <c r="B32" s="55" t="s">
        <v>113</v>
      </c>
      <c r="C32" s="55" t="s">
        <v>193</v>
      </c>
      <c r="D32" s="56">
        <v>60</v>
      </c>
      <c r="E32" s="57" t="s">
        <v>97</v>
      </c>
      <c r="F32" s="56" t="s">
        <v>78</v>
      </c>
      <c r="G32" s="56" t="s">
        <v>78</v>
      </c>
    </row>
    <row r="33" spans="2:7" ht="14.45" customHeight="1" x14ac:dyDescent="0.2">
      <c r="B33" s="126" t="s">
        <v>139</v>
      </c>
      <c r="C33" s="127"/>
      <c r="D33" s="127"/>
      <c r="E33" s="127"/>
      <c r="F33" s="127"/>
      <c r="G33" s="128"/>
    </row>
    <row r="34" spans="2:7" ht="14.45" customHeight="1" x14ac:dyDescent="0.2">
      <c r="B34" s="55" t="s">
        <v>51</v>
      </c>
      <c r="C34" s="55" t="s">
        <v>52</v>
      </c>
      <c r="D34" s="56">
        <v>17.39</v>
      </c>
      <c r="E34" s="57" t="s">
        <v>95</v>
      </c>
      <c r="F34" s="56" t="s">
        <v>78</v>
      </c>
      <c r="G34" s="56" t="s">
        <v>78</v>
      </c>
    </row>
    <row r="35" spans="2:7" ht="15.75" x14ac:dyDescent="0.2">
      <c r="B35" s="126" t="s">
        <v>119</v>
      </c>
      <c r="C35" s="127"/>
      <c r="D35" s="127"/>
      <c r="E35" s="127"/>
      <c r="F35" s="127"/>
      <c r="G35" s="128"/>
    </row>
    <row r="36" spans="2:7" ht="15.75" x14ac:dyDescent="0.2">
      <c r="B36" s="58" t="s">
        <v>122</v>
      </c>
      <c r="C36" s="59" t="s">
        <v>209</v>
      </c>
      <c r="D36" s="56">
        <v>1.56</v>
      </c>
      <c r="E36" s="91" t="s">
        <v>95</v>
      </c>
      <c r="F36" s="56" t="s">
        <v>78</v>
      </c>
      <c r="G36" s="56" t="s">
        <v>78</v>
      </c>
    </row>
    <row r="37" spans="2:7" ht="15.75" x14ac:dyDescent="0.2">
      <c r="B37" s="58" t="s">
        <v>123</v>
      </c>
      <c r="C37" s="58" t="s">
        <v>173</v>
      </c>
      <c r="D37" s="56">
        <v>0.85</v>
      </c>
      <c r="E37" s="85" t="s">
        <v>97</v>
      </c>
      <c r="F37" s="56" t="s">
        <v>78</v>
      </c>
      <c r="G37" s="56" t="s">
        <v>78</v>
      </c>
    </row>
    <row r="38" spans="2:7" ht="15.75" x14ac:dyDescent="0.2">
      <c r="B38" s="58" t="s">
        <v>163</v>
      </c>
      <c r="C38" s="58" t="s">
        <v>213</v>
      </c>
      <c r="D38" s="56">
        <v>24</v>
      </c>
      <c r="E38" s="85" t="s">
        <v>97</v>
      </c>
      <c r="F38" s="56">
        <v>22.5</v>
      </c>
      <c r="G38" s="56">
        <v>25</v>
      </c>
    </row>
    <row r="39" spans="2:7" ht="15.75" x14ac:dyDescent="0.2">
      <c r="B39" s="58" t="s">
        <v>121</v>
      </c>
      <c r="C39" s="58" t="s">
        <v>215</v>
      </c>
      <c r="D39" s="56">
        <v>8</v>
      </c>
      <c r="E39" s="85" t="s">
        <v>97</v>
      </c>
      <c r="F39" s="56">
        <v>8</v>
      </c>
      <c r="G39" s="56">
        <v>8.8000000000000007</v>
      </c>
    </row>
  </sheetData>
  <mergeCells count="7">
    <mergeCell ref="B35:G35"/>
    <mergeCell ref="B33:G33"/>
    <mergeCell ref="B1:G1"/>
    <mergeCell ref="B7:G7"/>
    <mergeCell ref="B16:G16"/>
    <mergeCell ref="B21:G21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opLeftCell="A7" workbookViewId="0">
      <selection activeCell="B3" sqref="B3:B5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47" t="s">
        <v>239</v>
      </c>
      <c r="C1" s="148"/>
      <c r="D1" s="148"/>
      <c r="E1" s="148"/>
      <c r="F1" s="148"/>
      <c r="G1" s="148"/>
      <c r="H1" s="149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34" t="s">
        <v>124</v>
      </c>
      <c r="C3" s="132">
        <v>1.35</v>
      </c>
      <c r="D3" s="130">
        <v>40678</v>
      </c>
      <c r="E3" s="16">
        <v>40685</v>
      </c>
      <c r="F3" s="15" t="s">
        <v>201</v>
      </c>
      <c r="G3" s="136" t="s">
        <v>129</v>
      </c>
      <c r="H3" s="136" t="s">
        <v>129</v>
      </c>
      <c r="I3" s="136" t="s">
        <v>129</v>
      </c>
    </row>
    <row r="4" spans="2:9" ht="17.100000000000001" customHeight="1" x14ac:dyDescent="0.2">
      <c r="B4" s="142"/>
      <c r="C4" s="143"/>
      <c r="D4" s="144"/>
      <c r="E4" s="14">
        <v>40973</v>
      </c>
      <c r="F4" s="13" t="s">
        <v>77</v>
      </c>
      <c r="G4" s="137"/>
      <c r="H4" s="137"/>
      <c r="I4" s="137"/>
    </row>
    <row r="5" spans="2:9" ht="17.100000000000001" customHeight="1" x14ac:dyDescent="0.2">
      <c r="B5" s="135"/>
      <c r="C5" s="133"/>
      <c r="D5" s="131"/>
      <c r="E5" s="12"/>
      <c r="F5" s="11" t="s">
        <v>132</v>
      </c>
      <c r="G5" s="138"/>
      <c r="H5" s="138"/>
      <c r="I5" s="138"/>
    </row>
    <row r="6" spans="2:9" ht="17.100000000000001" customHeight="1" x14ac:dyDescent="0.2">
      <c r="B6" s="134" t="s">
        <v>27</v>
      </c>
      <c r="C6" s="132">
        <v>0.85</v>
      </c>
      <c r="D6" s="130">
        <v>40682</v>
      </c>
      <c r="E6" s="43">
        <v>40689</v>
      </c>
      <c r="F6" s="145" t="s">
        <v>77</v>
      </c>
      <c r="G6" s="145" t="s">
        <v>228</v>
      </c>
      <c r="H6" s="139">
        <v>2</v>
      </c>
      <c r="I6" s="136" t="s">
        <v>129</v>
      </c>
    </row>
    <row r="7" spans="2:9" ht="17.100000000000001" customHeight="1" x14ac:dyDescent="0.2">
      <c r="B7" s="135"/>
      <c r="C7" s="133"/>
      <c r="D7" s="131"/>
      <c r="E7" s="44">
        <v>41011</v>
      </c>
      <c r="F7" s="146"/>
      <c r="G7" s="146"/>
      <c r="H7" s="141"/>
      <c r="I7" s="138"/>
    </row>
    <row r="8" spans="2:9" ht="12" customHeight="1" x14ac:dyDescent="0.2">
      <c r="B8" s="134" t="s">
        <v>99</v>
      </c>
      <c r="C8" s="132">
        <v>1.29</v>
      </c>
      <c r="D8" s="130">
        <v>40960</v>
      </c>
      <c r="E8" s="130">
        <v>40967</v>
      </c>
      <c r="F8" s="15" t="s">
        <v>201</v>
      </c>
      <c r="G8" s="7"/>
      <c r="H8" s="139" t="s">
        <v>129</v>
      </c>
      <c r="I8" s="139" t="s">
        <v>129</v>
      </c>
    </row>
    <row r="9" spans="2:9" ht="13.5" customHeight="1" x14ac:dyDescent="0.2">
      <c r="B9" s="142"/>
      <c r="C9" s="143"/>
      <c r="D9" s="144"/>
      <c r="E9" s="144"/>
      <c r="F9" s="13" t="s">
        <v>132</v>
      </c>
      <c r="G9" s="7" t="s">
        <v>137</v>
      </c>
      <c r="H9" s="140"/>
      <c r="I9" s="140"/>
    </row>
    <row r="10" spans="2:9" ht="15" customHeight="1" x14ac:dyDescent="0.2">
      <c r="B10" s="135"/>
      <c r="C10" s="133"/>
      <c r="D10" s="131"/>
      <c r="E10" s="131"/>
      <c r="F10" s="11" t="s">
        <v>216</v>
      </c>
      <c r="G10" s="7" t="s">
        <v>138</v>
      </c>
      <c r="H10" s="141"/>
      <c r="I10" s="141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34" t="s">
        <v>80</v>
      </c>
      <c r="C12" s="132">
        <v>2.04</v>
      </c>
      <c r="D12" s="130">
        <v>41007</v>
      </c>
      <c r="E12" s="130">
        <v>41014</v>
      </c>
      <c r="F12" s="34" t="s">
        <v>201</v>
      </c>
      <c r="G12" s="37"/>
      <c r="H12" s="42"/>
      <c r="I12" s="136" t="s">
        <v>129</v>
      </c>
    </row>
    <row r="13" spans="2:9" ht="15" customHeight="1" x14ac:dyDescent="0.2">
      <c r="B13" s="142"/>
      <c r="C13" s="143"/>
      <c r="D13" s="144"/>
      <c r="E13" s="144"/>
      <c r="F13" s="35" t="s">
        <v>77</v>
      </c>
      <c r="G13" s="41" t="s">
        <v>137</v>
      </c>
      <c r="H13" s="39">
        <v>0.05</v>
      </c>
      <c r="I13" s="155"/>
    </row>
    <row r="14" spans="2:9" ht="15" customHeight="1" x14ac:dyDescent="0.2">
      <c r="B14" s="135"/>
      <c r="C14" s="133"/>
      <c r="D14" s="131"/>
      <c r="E14" s="131"/>
      <c r="F14" s="36" t="s">
        <v>132</v>
      </c>
      <c r="G14" s="49" t="s">
        <v>138</v>
      </c>
      <c r="H14" s="38">
        <v>0.2</v>
      </c>
      <c r="I14" s="138"/>
    </row>
    <row r="15" spans="2:9" ht="15" customHeight="1" x14ac:dyDescent="0.2">
      <c r="B15" s="134" t="s">
        <v>128</v>
      </c>
      <c r="C15" s="132">
        <v>1.81</v>
      </c>
      <c r="D15" s="130">
        <v>41022</v>
      </c>
      <c r="E15" s="130">
        <v>41029</v>
      </c>
      <c r="F15" s="46" t="s">
        <v>201</v>
      </c>
      <c r="G15" s="50"/>
      <c r="H15" s="50"/>
      <c r="I15" s="136" t="s">
        <v>129</v>
      </c>
    </row>
    <row r="16" spans="2:9" ht="15" customHeight="1" x14ac:dyDescent="0.2">
      <c r="B16" s="142"/>
      <c r="C16" s="143"/>
      <c r="D16" s="144"/>
      <c r="E16" s="144"/>
      <c r="F16" s="47" t="s">
        <v>77</v>
      </c>
      <c r="G16" s="50" t="s">
        <v>138</v>
      </c>
      <c r="H16" s="50">
        <v>0.25</v>
      </c>
      <c r="I16" s="155"/>
    </row>
    <row r="17" spans="2:9" ht="15" customHeight="1" x14ac:dyDescent="0.2">
      <c r="B17" s="135"/>
      <c r="C17" s="133"/>
      <c r="D17" s="131"/>
      <c r="E17" s="131"/>
      <c r="F17" s="48" t="s">
        <v>132</v>
      </c>
      <c r="G17" s="41" t="s">
        <v>137</v>
      </c>
      <c r="H17" s="50">
        <v>0.25</v>
      </c>
      <c r="I17" s="138"/>
    </row>
    <row r="18" spans="2:9" ht="17.100000000000001" customHeight="1" x14ac:dyDescent="0.2">
      <c r="B18" s="134" t="s">
        <v>100</v>
      </c>
      <c r="C18" s="132">
        <v>2.2000000000000002</v>
      </c>
      <c r="D18" s="130">
        <v>40861</v>
      </c>
      <c r="E18" s="130">
        <v>40868</v>
      </c>
      <c r="F18" s="15" t="s">
        <v>201</v>
      </c>
      <c r="G18" s="9" t="s">
        <v>137</v>
      </c>
      <c r="H18" s="2">
        <v>0.1355555</v>
      </c>
      <c r="I18" s="145" t="s">
        <v>78</v>
      </c>
    </row>
    <row r="19" spans="2:9" ht="17.100000000000001" customHeight="1" x14ac:dyDescent="0.2">
      <c r="B19" s="142"/>
      <c r="C19" s="143"/>
      <c r="D19" s="144"/>
      <c r="E19" s="144"/>
      <c r="F19" s="13" t="s">
        <v>132</v>
      </c>
      <c r="G19" s="7" t="s">
        <v>138</v>
      </c>
      <c r="H19" s="7">
        <v>0.2</v>
      </c>
      <c r="I19" s="154"/>
    </row>
    <row r="20" spans="2:9" ht="17.100000000000001" customHeight="1" x14ac:dyDescent="0.2">
      <c r="B20" s="135"/>
      <c r="C20" s="133"/>
      <c r="D20" s="131"/>
      <c r="E20" s="131"/>
      <c r="F20" s="11" t="s">
        <v>77</v>
      </c>
      <c r="G20" s="1"/>
      <c r="H20" s="1"/>
      <c r="I20" s="146"/>
    </row>
    <row r="21" spans="2:9" ht="17.100000000000001" customHeight="1" x14ac:dyDescent="0.2">
      <c r="B21" s="134" t="s">
        <v>109</v>
      </c>
      <c r="C21" s="132">
        <v>14.04</v>
      </c>
      <c r="D21" s="130">
        <v>41034</v>
      </c>
      <c r="E21" s="130">
        <v>41041</v>
      </c>
      <c r="F21" s="62" t="s">
        <v>201</v>
      </c>
      <c r="G21" s="139" t="s">
        <v>138</v>
      </c>
      <c r="H21" s="156">
        <v>0.42857139999999999</v>
      </c>
      <c r="I21" s="145" t="s">
        <v>78</v>
      </c>
    </row>
    <row r="22" spans="2:9" ht="17.100000000000001" customHeight="1" x14ac:dyDescent="0.2">
      <c r="B22" s="142"/>
      <c r="C22" s="143"/>
      <c r="D22" s="144"/>
      <c r="E22" s="144"/>
      <c r="F22" s="63" t="s">
        <v>132</v>
      </c>
      <c r="G22" s="140"/>
      <c r="H22" s="157"/>
      <c r="I22" s="154"/>
    </row>
    <row r="23" spans="2:9" ht="17.100000000000001" customHeight="1" x14ac:dyDescent="0.2">
      <c r="B23" s="135"/>
      <c r="C23" s="133"/>
      <c r="D23" s="131"/>
      <c r="E23" s="131"/>
      <c r="F23" s="64" t="s">
        <v>77</v>
      </c>
      <c r="G23" s="141"/>
      <c r="H23" s="158"/>
      <c r="I23" s="146"/>
    </row>
    <row r="24" spans="2:9" ht="17.100000000000001" customHeight="1" x14ac:dyDescent="0.2">
      <c r="B24" s="134" t="s">
        <v>44</v>
      </c>
      <c r="C24" s="132">
        <v>3.93</v>
      </c>
      <c r="D24" s="130">
        <v>40822</v>
      </c>
      <c r="E24" s="130">
        <v>40829</v>
      </c>
      <c r="F24" s="15" t="s">
        <v>201</v>
      </c>
      <c r="G24" s="150" t="s">
        <v>137</v>
      </c>
      <c r="H24" s="139">
        <v>1</v>
      </c>
      <c r="I24" s="151">
        <v>41049</v>
      </c>
    </row>
    <row r="25" spans="2:9" ht="17.100000000000001" customHeight="1" x14ac:dyDescent="0.2">
      <c r="B25" s="135"/>
      <c r="C25" s="133"/>
      <c r="D25" s="131"/>
      <c r="E25" s="131"/>
      <c r="F25" s="13" t="s">
        <v>77</v>
      </c>
      <c r="G25" s="150"/>
      <c r="H25" s="146"/>
      <c r="I25" s="150"/>
    </row>
    <row r="26" spans="2:9" ht="17.100000000000001" customHeight="1" x14ac:dyDescent="0.2">
      <c r="B26" s="152" t="s">
        <v>41</v>
      </c>
      <c r="C26" s="132">
        <v>0.57999999999999996</v>
      </c>
      <c r="D26" s="130">
        <v>40912</v>
      </c>
      <c r="E26" s="130">
        <v>40875</v>
      </c>
      <c r="F26" s="15" t="s">
        <v>201</v>
      </c>
      <c r="G26" s="145" t="s">
        <v>137</v>
      </c>
      <c r="H26" s="139">
        <v>0.15</v>
      </c>
      <c r="I26" s="150" t="s">
        <v>78</v>
      </c>
    </row>
    <row r="27" spans="2:9" ht="17.100000000000001" customHeight="1" x14ac:dyDescent="0.2">
      <c r="B27" s="153"/>
      <c r="C27" s="133"/>
      <c r="D27" s="131"/>
      <c r="E27" s="131"/>
      <c r="F27" s="11" t="s">
        <v>77</v>
      </c>
      <c r="G27" s="146"/>
      <c r="H27" s="141"/>
      <c r="I27" s="150"/>
    </row>
    <row r="28" spans="2:9" ht="17.100000000000001" customHeight="1" x14ac:dyDescent="0.2">
      <c r="B28" s="134" t="s">
        <v>43</v>
      </c>
      <c r="C28" s="132">
        <v>0.67</v>
      </c>
      <c r="D28" s="130">
        <v>41036</v>
      </c>
      <c r="E28" s="130">
        <v>41043</v>
      </c>
      <c r="F28" s="65" t="s">
        <v>201</v>
      </c>
      <c r="G28" s="139" t="s">
        <v>137</v>
      </c>
      <c r="H28" s="139">
        <v>0.5</v>
      </c>
      <c r="I28" s="145" t="s">
        <v>78</v>
      </c>
    </row>
    <row r="29" spans="2:9" ht="17.100000000000001" customHeight="1" x14ac:dyDescent="0.2">
      <c r="B29" s="135"/>
      <c r="C29" s="133"/>
      <c r="D29" s="131"/>
      <c r="E29" s="131"/>
      <c r="F29" s="66" t="s">
        <v>77</v>
      </c>
      <c r="G29" s="141"/>
      <c r="H29" s="141"/>
      <c r="I29" s="146"/>
    </row>
    <row r="30" spans="2:9" ht="17.100000000000001" customHeight="1" x14ac:dyDescent="0.2">
      <c r="B30" s="134" t="s">
        <v>51</v>
      </c>
      <c r="C30" s="132">
        <v>17.39</v>
      </c>
      <c r="D30" s="159" t="s">
        <v>233</v>
      </c>
      <c r="E30" s="130">
        <v>41037</v>
      </c>
      <c r="F30" s="67" t="s">
        <v>201</v>
      </c>
      <c r="G30" s="150" t="s">
        <v>78</v>
      </c>
      <c r="H30" s="150" t="s">
        <v>78</v>
      </c>
      <c r="I30" s="150" t="s">
        <v>78</v>
      </c>
    </row>
    <row r="31" spans="2:9" ht="17.100000000000001" customHeight="1" x14ac:dyDescent="0.2">
      <c r="B31" s="135"/>
      <c r="C31" s="133"/>
      <c r="D31" s="159"/>
      <c r="E31" s="131"/>
      <c r="F31" s="92" t="s">
        <v>234</v>
      </c>
      <c r="G31" s="150"/>
      <c r="H31" s="150"/>
      <c r="I31" s="150"/>
    </row>
  </sheetData>
  <mergeCells count="70">
    <mergeCell ref="I30:I31"/>
    <mergeCell ref="E30:E31"/>
    <mergeCell ref="G28:G29"/>
    <mergeCell ref="H28:H29"/>
    <mergeCell ref="I28:I29"/>
    <mergeCell ref="E28:E29"/>
    <mergeCell ref="D30:D31"/>
    <mergeCell ref="B30:B31"/>
    <mergeCell ref="C30:C31"/>
    <mergeCell ref="G30:G31"/>
    <mergeCell ref="H30:H31"/>
    <mergeCell ref="H21:H23"/>
    <mergeCell ref="I21:I23"/>
    <mergeCell ref="B21:B23"/>
    <mergeCell ref="C21:C23"/>
    <mergeCell ref="D21:D23"/>
    <mergeCell ref="E21:E23"/>
    <mergeCell ref="G21:G23"/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6:H27"/>
    <mergeCell ref="I26:I27"/>
    <mergeCell ref="B26:B27"/>
    <mergeCell ref="C26:C27"/>
    <mergeCell ref="D26:D27"/>
    <mergeCell ref="E26:E27"/>
    <mergeCell ref="G26:G27"/>
    <mergeCell ref="B24:B25"/>
    <mergeCell ref="G24:G25"/>
    <mergeCell ref="H24:H25"/>
    <mergeCell ref="I24:I25"/>
    <mergeCell ref="E24:E25"/>
    <mergeCell ref="D24:D25"/>
    <mergeCell ref="C24:C25"/>
    <mergeCell ref="I6:I7"/>
    <mergeCell ref="B1:H1"/>
    <mergeCell ref="B3:B5"/>
    <mergeCell ref="D3:D5"/>
    <mergeCell ref="C3:C5"/>
    <mergeCell ref="G3:G5"/>
    <mergeCell ref="H3:H5"/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25" zoomScale="110" zoomScaleNormal="110" workbookViewId="0">
      <selection activeCell="M47" sqref="M47"/>
    </sheetView>
  </sheetViews>
  <sheetFormatPr defaultRowHeight="14.25" x14ac:dyDescent="0.2"/>
  <sheetData>
    <row r="1" spans="1:11" ht="14.25" customHeight="1" x14ac:dyDescent="0.2">
      <c r="A1" s="160" t="s">
        <v>240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4.25" customHeight="1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2012-05-17T10:23:17Z</dcterms:modified>
</cp:coreProperties>
</file>