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65" windowWidth="15600" windowHeight="1014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D56" i="6" l="1"/>
  <c r="E56" i="6"/>
  <c r="F56" i="6"/>
  <c r="D51" i="6"/>
  <c r="E51" i="6"/>
  <c r="F51" i="6"/>
  <c r="D46" i="6"/>
  <c r="D57" i="6" s="1"/>
  <c r="E46" i="6"/>
  <c r="E57" i="6" s="1"/>
  <c r="F46" i="6"/>
  <c r="F57" i="6" s="1"/>
  <c r="D36" i="6"/>
  <c r="E36" i="6"/>
  <c r="F36" i="6"/>
  <c r="D30" i="6"/>
  <c r="E30" i="6"/>
  <c r="F30" i="6"/>
  <c r="D24" i="6"/>
  <c r="E24" i="6"/>
  <c r="F24" i="6"/>
  <c r="D18" i="6"/>
  <c r="E18" i="6"/>
  <c r="F18" i="6"/>
  <c r="D13" i="6"/>
  <c r="D37" i="6" s="1"/>
  <c r="E13" i="6"/>
  <c r="E37" i="6" s="1"/>
  <c r="F13" i="6"/>
  <c r="F37" i="6" s="1"/>
  <c r="C8" i="5"/>
  <c r="C7" i="5"/>
  <c r="C6" i="5"/>
  <c r="N80" i="5"/>
  <c r="M80" i="5"/>
  <c r="L80" i="5"/>
</calcChain>
</file>

<file path=xl/sharedStrings.xml><?xml version="1.0" encoding="utf-8"?>
<sst xmlns="http://schemas.openxmlformats.org/spreadsheetml/2006/main" count="478" uniqueCount="250">
  <si>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</si>
  <si>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</si>
  <si>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</si>
  <si>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</si>
  <si>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</si>
  <si>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</si>
  <si>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</si>
  <si>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</si>
  <si>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</si>
  <si>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</si>
  <si>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</si>
  <si>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</si>
  <si>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</si>
  <si>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</si>
  <si>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</si>
  <si>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</si>
  <si>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</si>
  <si>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</si>
  <si>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</si>
  <si>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</si>
  <si>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</si>
  <si>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</si>
  <si>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</si>
  <si>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</si>
  <si>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</si>
  <si>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</si>
  <si>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</si>
  <si>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</si>
  <si>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</si>
  <si>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</si>
  <si>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</si>
  <si>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</si>
  <si>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</si>
  <si>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</si>
  <si>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</si>
  <si>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</si>
  <si>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</si>
  <si>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</si>
  <si>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</si>
  <si>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</si>
  <si>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</si>
  <si>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</si>
  <si>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</si>
  <si>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</si>
  <si>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</si>
  <si>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</si>
  <si>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</si>
  <si>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</si>
  <si>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</si>
  <si>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</si>
  <si>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</si>
  <si>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</si>
  <si>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</si>
  <si>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</si>
  <si>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</si>
  <si>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</si>
  <si>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</si>
  <si>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</si>
  <si>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</si>
  <si>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</si>
  <si>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</si>
  <si>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</si>
  <si>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</si>
  <si>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</si>
  <si>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</si>
  <si>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</si>
  <si>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</si>
  <si>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</si>
  <si>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</si>
  <si>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</si>
  <si>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</si>
  <si>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</si>
  <si>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</si>
  <si>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</si>
  <si>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</si>
  <si>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</si>
  <si>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</si>
  <si>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</si>
  <si>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</si>
  <si>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</si>
  <si>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</si>
  <si>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</si>
  <si>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</si>
  <si>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</si>
  <si>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</si>
  <si>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</si>
  <si>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</si>
  <si>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</si>
  <si>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</si>
  <si>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</si>
  <si>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</si>
  <si>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</si>
  <si>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</si>
  <si>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</si>
  <si>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</si>
  <si>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</si>
  <si>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</si>
  <si>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</si>
  <si>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</si>
  <si>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</si>
  <si>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</si>
  <si>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</si>
  <si>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</si>
  <si>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</si>
  <si>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</si>
  <si>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</si>
  <si>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</si>
  <si>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</si>
  <si>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</si>
  <si>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</si>
  <si>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</si>
  <si>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</si>
  <si>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</si>
  <si>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</si>
  <si>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</si>
  <si>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</si>
  <si>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</si>
  <si>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</si>
  <si>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</si>
  <si>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</si>
  <si>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</si>
  <si>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</si>
  <si>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</si>
  <si>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</si>
  <si>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</si>
  <si>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</si>
  <si>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</si>
  <si>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</si>
  <si>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</si>
  <si>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</si>
  <si>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</si>
  <si>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</si>
  <si>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</si>
  <si>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</si>
  <si>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</si>
  <si>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</si>
  <si>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</si>
  <si>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</si>
  <si>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</si>
  <si>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</si>
  <si>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</si>
  <si>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</si>
  <si>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</si>
  <si>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</si>
  <si>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</si>
  <si>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</si>
  <si>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</si>
  <si>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</si>
  <si>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</si>
  <si>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</si>
  <si>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</si>
  <si>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</si>
  <si>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</si>
  <si>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</si>
  <si>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</si>
  <si>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</si>
  <si>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</si>
  <si>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</si>
  <si>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</si>
  <si>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</si>
  <si>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</si>
  <si>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</si>
  <si>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</si>
  <si>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</si>
  <si>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</si>
  <si>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</si>
  <si>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</si>
  <si>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</si>
  <si>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</si>
  <si>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</si>
  <si>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</si>
  <si>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</si>
  <si>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</si>
  <si>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</si>
  <si>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</si>
  <si>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</si>
  <si>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</si>
  <si>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</si>
  <si>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</si>
  <si>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</si>
  <si>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</si>
  <si>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</si>
  <si>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</si>
  <si>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</si>
  <si>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</si>
  <si>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</si>
  <si>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</si>
  <si>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</si>
  <si>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</si>
  <si>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</si>
  <si>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</si>
  <si>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</si>
  <si>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</si>
  <si>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</si>
  <si>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</si>
  <si>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</si>
  <si>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</si>
  <si>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</si>
  <si>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</si>
  <si>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</si>
  <si>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</si>
  <si>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</si>
  <si>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</si>
  <si>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</si>
  <si>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</si>
  <si>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</si>
  <si>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</si>
  <si>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</si>
  <si>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</si>
  <si>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</si>
  <si>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</si>
  <si>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</si>
  <si>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</si>
  <si>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</si>
  <si>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</si>
  <si>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</si>
  <si>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</si>
  <si>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</si>
  <si>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</si>
  <si>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</si>
  <si>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</si>
  <si>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</si>
  <si>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</si>
  <si>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</si>
  <si>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</si>
  <si>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</si>
  <si>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</si>
  <si>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</si>
  <si>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</si>
  <si>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</si>
  <si>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</si>
  <si>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</si>
  <si>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Sell</t>
  </si>
  <si>
    <t>SBMC</t>
  </si>
  <si>
    <t>Electronic Trading Session Tuesday 8/5/2012</t>
  </si>
  <si>
    <t>Non Iraqi's  Bulletin Tuesday 8/5/2012</t>
  </si>
  <si>
    <t xml:space="preserve"> Non Trading Companies in Iraq Stock Exchange for Tuesday 8/5/2012</t>
  </si>
  <si>
    <t>Bulletin News for listed companies in Iraq Stock Exchange for Tuesday 8/5/2012</t>
  </si>
  <si>
    <t xml:space="preserve">IRAQ STOCK EXCHANGE TUESDAY SESSION  8/5/2012 </t>
  </si>
  <si>
    <t>Stop trading from ISC</t>
  </si>
  <si>
    <t>Election New Board</t>
  </si>
  <si>
    <t>InvestmentSector</t>
  </si>
  <si>
    <t>Total of Investment sector</t>
  </si>
  <si>
    <t xml:space="preserve"> ISX price Index was about (117.460) point  which increase about (0.12%)</t>
  </si>
  <si>
    <t>Baghdad Motor cars Servicing</t>
  </si>
  <si>
    <t>Union Bank of Iraq</t>
  </si>
  <si>
    <t>Al -Hilal Industries</t>
  </si>
  <si>
    <t>North Bank</t>
  </si>
  <si>
    <t>Investment Bank of Iraqi</t>
  </si>
  <si>
    <t>Total of Hotels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</si>
</sst>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3"/>
      <color rgb="FF002060"/>
      <name val="Arial"/>
      <family val="2"/>
      <scheme val="minor"/>
    </font>
    <font>
      <b/>
      <sz val="13"/>
      <color rgb="FF002060"/>
      <name val="Arial"/>
      <family val="2"/>
    </font>
    <font>
      <sz val="10"/>
      <name val="Arial"/>
      <family val="2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0">
    <xf numFmtId="0" fontId="0" fillId="0" borderId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16" applyNumberFormat="0" applyAlignment="0" applyProtection="0"/>
    <xf numFmtId="0" fontId="48" fillId="9" borderId="17" applyNumberFormat="0" applyAlignment="0" applyProtection="0"/>
    <xf numFmtId="0" fontId="49" fillId="9" borderId="16" applyNumberFormat="0" applyAlignment="0" applyProtection="0"/>
    <xf numFmtId="0" fontId="50" fillId="0" borderId="18" applyNumberFormat="0" applyFill="0" applyAlignment="0" applyProtection="0"/>
    <xf numFmtId="0" fontId="51" fillId="10" borderId="19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5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55" fillId="35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1" fillId="0" borderId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1">
    <xf numFmtId="0" fontId="0" fillId="0" borderId="0" xfId="0"/>
    <xf numFmtId="0" fontId="32" fillId="0" borderId="9" xfId="0" applyFont="1" applyBorder="1" applyAlignment="1">
      <alignment vertical="center"/>
    </xf>
    <xf numFmtId="166" fontId="32" fillId="0" borderId="10" xfId="0" applyNumberFormat="1" applyFont="1" applyBorder="1" applyAlignment="1">
      <alignment horizontal="center" vertical="center"/>
    </xf>
    <xf numFmtId="9" fontId="32" fillId="0" borderId="2" xfId="0" applyNumberFormat="1" applyFont="1" applyBorder="1" applyAlignment="1">
      <alignment horizontal="center" vertical="center"/>
    </xf>
    <xf numFmtId="165" fontId="32" fillId="0" borderId="2" xfId="0" applyNumberFormat="1" applyFont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9" fontId="32" fillId="0" borderId="7" xfId="0" applyNumberFormat="1" applyFont="1" applyBorder="1" applyAlignment="1">
      <alignment horizontal="center" vertical="center"/>
    </xf>
    <xf numFmtId="10" fontId="32" fillId="0" borderId="10" xfId="0" applyNumberFormat="1" applyFont="1" applyBorder="1" applyAlignment="1">
      <alignment horizontal="center" vertical="center"/>
    </xf>
    <xf numFmtId="9" fontId="32" fillId="0" borderId="10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165" fontId="32" fillId="0" borderId="9" xfId="0" applyNumberFormat="1" applyFont="1" applyBorder="1" applyAlignment="1">
      <alignment vertical="center"/>
    </xf>
    <xf numFmtId="0" fontId="32" fillId="0" borderId="7" xfId="0" applyFont="1" applyBorder="1" applyAlignment="1">
      <alignment horizontal="left" vertical="center"/>
    </xf>
    <xf numFmtId="165" fontId="32" fillId="0" borderId="7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165" fontId="32" fillId="0" borderId="10" xfId="0" applyNumberFormat="1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3" fontId="39" fillId="0" borderId="2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vertical="center" wrapText="1"/>
    </xf>
    <xf numFmtId="0" fontId="33" fillId="0" borderId="0" xfId="0" applyFont="1" applyBorder="1"/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vertical="center" wrapText="1"/>
    </xf>
    <xf numFmtId="0" fontId="38" fillId="0" borderId="0" xfId="0" applyFont="1" applyAlignment="1">
      <alignment horizontal="left"/>
    </xf>
    <xf numFmtId="0" fontId="38" fillId="0" borderId="0" xfId="0" applyFont="1"/>
    <xf numFmtId="0" fontId="37" fillId="0" borderId="0" xfId="0" applyFont="1"/>
    <xf numFmtId="2" fontId="0" fillId="0" borderId="0" xfId="0" applyNumberFormat="1"/>
    <xf numFmtId="0" fontId="36" fillId="0" borderId="2" xfId="0" applyFont="1" applyBorder="1" applyAlignment="1">
      <alignment vertical="center"/>
    </xf>
    <xf numFmtId="164" fontId="36" fillId="0" borderId="2" xfId="43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9" fontId="32" fillId="0" borderId="10" xfId="0" applyNumberFormat="1" applyFont="1" applyBorder="1" applyAlignment="1">
      <alignment horizontal="center" vertical="center"/>
    </xf>
    <xf numFmtId="9" fontId="32" fillId="0" borderId="9" xfId="0" applyNumberFormat="1" applyFont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/>
    </xf>
    <xf numFmtId="10" fontId="32" fillId="0" borderId="2" xfId="0" applyNumberFormat="1" applyFont="1" applyBorder="1" applyAlignment="1">
      <alignment horizontal="center" vertical="center"/>
    </xf>
    <xf numFmtId="9" fontId="32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0" fillId="0" borderId="0" xfId="169"/>
    <xf numFmtId="165" fontId="32" fillId="0" borderId="10" xfId="0" applyNumberFormat="1" applyFont="1" applyBorder="1" applyAlignment="1">
      <alignment horizontal="center" vertical="center"/>
    </xf>
    <xf numFmtId="165" fontId="32" fillId="0" borderId="9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9" fontId="32" fillId="0" borderId="9" xfId="0" applyNumberFormat="1" applyFont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/>
    </xf>
    <xf numFmtId="3" fontId="36" fillId="0" borderId="2" xfId="351" applyNumberFormat="1" applyFont="1" applyBorder="1"/>
    <xf numFmtId="0" fontId="36" fillId="0" borderId="2" xfId="351" applyFont="1" applyBorder="1" applyAlignment="1">
      <alignment horizontal="center"/>
    </xf>
    <xf numFmtId="0" fontId="36" fillId="0" borderId="2" xfId="351" applyFont="1" applyBorder="1" applyAlignment="1">
      <alignment vertical="center"/>
    </xf>
    <xf numFmtId="3" fontId="36" fillId="0" borderId="2" xfId="351" applyNumberFormat="1" applyFont="1" applyBorder="1" applyAlignment="1">
      <alignment horizontal="center" vertical="center"/>
    </xf>
    <xf numFmtId="0" fontId="7" fillId="0" borderId="0" xfId="351"/>
    <xf numFmtId="3" fontId="38" fillId="0" borderId="0" xfId="0" applyNumberFormat="1" applyFont="1" applyAlignment="1">
      <alignment horizontal="left"/>
    </xf>
    <xf numFmtId="0" fontId="58" fillId="0" borderId="0" xfId="0" applyFont="1"/>
    <xf numFmtId="0" fontId="38" fillId="0" borderId="0" xfId="0" applyFont="1" applyAlignment="1">
      <alignment vertical="center"/>
    </xf>
    <xf numFmtId="0" fontId="38" fillId="0" borderId="2" xfId="0" applyFont="1" applyBorder="1" applyAlignment="1">
      <alignment vertical="center"/>
    </xf>
    <xf numFmtId="3" fontId="60" fillId="0" borderId="2" xfId="0" applyNumberFormat="1" applyFont="1" applyBorder="1" applyAlignment="1">
      <alignment horizontal="center" vertical="center"/>
    </xf>
    <xf numFmtId="0" fontId="60" fillId="0" borderId="2" xfId="0" applyFont="1" applyBorder="1" applyAlignment="1">
      <alignment vertical="center"/>
    </xf>
    <xf numFmtId="164" fontId="60" fillId="0" borderId="2" xfId="43" applyNumberFormat="1" applyFont="1" applyBorder="1" applyAlignment="1">
      <alignment horizontal="left" vertical="center"/>
    </xf>
    <xf numFmtId="164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64" fontId="38" fillId="0" borderId="4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164" fontId="37" fillId="0" borderId="2" xfId="43" applyNumberFormat="1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4" fillId="0" borderId="0" xfId="393"/>
    <xf numFmtId="0" fontId="4" fillId="0" borderId="0" xfId="393"/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" fillId="0" borderId="0" xfId="407"/>
    <xf numFmtId="0" fontId="2" fillId="0" borderId="0" xfId="421"/>
    <xf numFmtId="0" fontId="2" fillId="0" borderId="0" xfId="421"/>
    <xf numFmtId="0" fontId="2" fillId="0" borderId="0" xfId="421"/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6" fillId="0" borderId="2" xfId="436" applyFont="1" applyBorder="1" applyAlignment="1">
      <alignment horizontal="center"/>
    </xf>
    <xf numFmtId="3" fontId="36" fillId="0" borderId="2" xfId="436" applyNumberFormat="1" applyFont="1" applyBorder="1"/>
    <xf numFmtId="2" fontId="36" fillId="0" borderId="2" xfId="436" applyNumberFormat="1" applyFont="1" applyBorder="1" applyAlignment="1">
      <alignment horizontal="center"/>
    </xf>
    <xf numFmtId="164" fontId="36" fillId="0" borderId="2" xfId="436" applyNumberFormat="1" applyFont="1" applyBorder="1" applyAlignment="1">
      <alignment horizontal="center"/>
    </xf>
    <xf numFmtId="2" fontId="36" fillId="0" borderId="2" xfId="436" applyNumberFormat="1" applyFont="1" applyBorder="1" applyAlignment="1">
      <alignment horizontal="center" vertical="center"/>
    </xf>
    <xf numFmtId="3" fontId="36" fillId="0" borderId="2" xfId="436" applyNumberFormat="1" applyFont="1" applyBorder="1" applyAlignment="1">
      <alignment horizontal="center" vertical="center"/>
    </xf>
    <xf numFmtId="0" fontId="1" fillId="0" borderId="0" xfId="436"/>
    <xf numFmtId="2" fontId="56" fillId="0" borderId="2" xfId="436" applyNumberFormat="1" applyFont="1" applyBorder="1" applyAlignment="1">
      <alignment horizontal="center" vertical="center"/>
    </xf>
    <xf numFmtId="2" fontId="57" fillId="0" borderId="2" xfId="436" applyNumberFormat="1" applyFont="1" applyBorder="1" applyAlignment="1">
      <alignment horizontal="center" vertical="center"/>
    </xf>
    <xf numFmtId="0" fontId="1" fillId="0" borderId="0" xfId="436"/>
    <xf numFmtId="0" fontId="1" fillId="0" borderId="0" xfId="436"/>
    <xf numFmtId="0" fontId="1" fillId="0" borderId="0" xfId="436"/>
    <xf numFmtId="0" fontId="1" fillId="0" borderId="0" xfId="436"/>
    <xf numFmtId="0" fontId="1" fillId="0" borderId="0" xfId="436"/>
    <xf numFmtId="3" fontId="1" fillId="0" borderId="0" xfId="436" applyNumberFormat="1"/>
    <xf numFmtId="164" fontId="36" fillId="0" borderId="2" xfId="436" applyNumberFormat="1" applyFont="1" applyBorder="1" applyAlignment="1">
      <alignment horizontal="center" vertical="center"/>
    </xf>
    <xf numFmtId="0" fontId="36" fillId="0" borderId="2" xfId="436" applyFont="1" applyBorder="1" applyAlignment="1">
      <alignment vertical="center"/>
    </xf>
    <xf numFmtId="0" fontId="1" fillId="0" borderId="0" xfId="436"/>
    <xf numFmtId="0" fontId="36" fillId="0" borderId="3" xfId="183" applyFont="1" applyBorder="1" applyAlignment="1">
      <alignment horizontal="left" vertical="center"/>
    </xf>
    <xf numFmtId="0" fontId="36" fillId="0" borderId="4" xfId="183" applyFont="1" applyBorder="1" applyAlignment="1">
      <alignment horizontal="left" vertical="center"/>
    </xf>
    <xf numFmtId="0" fontId="36" fillId="0" borderId="5" xfId="183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2" fontId="62" fillId="0" borderId="0" xfId="0" applyNumberFormat="1" applyFont="1" applyAlignment="1">
      <alignment horizontal="left"/>
    </xf>
    <xf numFmtId="3" fontId="38" fillId="0" borderId="0" xfId="0" applyNumberFormat="1" applyFont="1" applyAlignment="1">
      <alignment horizontal="left"/>
    </xf>
    <xf numFmtId="0" fontId="36" fillId="0" borderId="3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164" fontId="36" fillId="0" borderId="3" xfId="43" applyNumberFormat="1" applyFont="1" applyBorder="1" applyAlignment="1">
      <alignment horizontal="center" vertical="center"/>
    </xf>
    <xf numFmtId="164" fontId="36" fillId="0" borderId="4" xfId="43" applyNumberFormat="1" applyFont="1" applyBorder="1" applyAlignment="1">
      <alignment horizontal="center" vertical="center"/>
    </xf>
    <xf numFmtId="164" fontId="36" fillId="0" borderId="5" xfId="4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33" fillId="0" borderId="0" xfId="0" applyFont="1" applyBorder="1"/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5" fontId="32" fillId="0" borderId="9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9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10" fontId="32" fillId="0" borderId="10" xfId="0" applyNumberFormat="1" applyFont="1" applyBorder="1" applyAlignment="1">
      <alignment horizontal="center" vertical="center"/>
    </xf>
    <xf numFmtId="10" fontId="32" fillId="0" borderId="7" xfId="0" applyNumberFormat="1" applyFont="1" applyBorder="1" applyAlignment="1">
      <alignment horizontal="center" vertical="center"/>
    </xf>
    <xf numFmtId="10" fontId="32" fillId="0" borderId="9" xfId="0" applyNumberFormat="1" applyFont="1" applyBorder="1" applyAlignment="1">
      <alignment horizontal="center" vertical="center"/>
    </xf>
    <xf numFmtId="9" fontId="32" fillId="0" borderId="10" xfId="0" applyNumberFormat="1" applyFont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/>
    </xf>
    <xf numFmtId="9" fontId="32" fillId="0" borderId="9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164" fontId="32" fillId="0" borderId="7" xfId="0" applyNumberFormat="1" applyFont="1" applyBorder="1" applyAlignment="1">
      <alignment horizontal="center" vertical="center"/>
    </xf>
    <xf numFmtId="165" fontId="32" fillId="0" borderId="7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10" fontId="32" fillId="0" borderId="6" xfId="0" applyNumberFormat="1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166" fontId="32" fillId="0" borderId="7" xfId="0" applyNumberFormat="1" applyFont="1" applyBorder="1" applyAlignment="1">
      <alignment horizontal="center" vertical="center"/>
    </xf>
    <xf numFmtId="166" fontId="32" fillId="0" borderId="9" xfId="0" applyNumberFormat="1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 wrapText="1"/>
    </xf>
    <xf numFmtId="165" fontId="32" fillId="0" borderId="7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450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ISX Price Index for Tuesday 8/5/2012</a:t>
            </a:r>
          </a:p>
        </c:rich>
      </c:tx>
      <c:layout>
        <c:manualLayout>
          <c:xMode val="edge"/>
          <c:yMode val="edge"/>
          <c:x val="0.25416322025167415"/>
          <c:y val="3.5053845542034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[1]مؤشر!$B$1:$G$1</c:f>
              <c:strCache>
                <c:ptCount val="6"/>
                <c:pt idx="0">
                  <c:v> 30/4</c:v>
                </c:pt>
                <c:pt idx="1">
                  <c:v> 2/5</c:v>
                </c:pt>
                <c:pt idx="2">
                  <c:v> 3/5</c:v>
                </c:pt>
                <c:pt idx="3">
                  <c:v> 6/5</c:v>
                </c:pt>
                <c:pt idx="4">
                  <c:v> 7/5</c:v>
                </c:pt>
                <c:pt idx="5">
                  <c:v> 8/5</c:v>
                </c:pt>
              </c:strCache>
            </c:strRef>
          </c:cat>
          <c:val>
            <c:numRef>
              <c:f>[1]مؤشر!$B$2:$G$2</c:f>
              <c:numCache>
                <c:formatCode>General</c:formatCode>
                <c:ptCount val="6"/>
                <c:pt idx="0">
                  <c:v>118.06</c:v>
                </c:pt>
                <c:pt idx="1">
                  <c:v>117.84</c:v>
                </c:pt>
                <c:pt idx="2">
                  <c:v>118.02</c:v>
                </c:pt>
                <c:pt idx="3">
                  <c:v>117.87</c:v>
                </c:pt>
                <c:pt idx="4">
                  <c:v>117.32</c:v>
                </c:pt>
                <c:pt idx="5">
                  <c:v>117.46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42464"/>
        <c:axId val="110968832"/>
      </c:lineChart>
      <c:catAx>
        <c:axId val="1109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110968832"/>
        <c:crosses val="autoZero"/>
        <c:auto val="1"/>
        <c:lblAlgn val="ctr"/>
        <c:lblOffset val="100"/>
        <c:noMultiLvlLbl val="0"/>
      </c:catAx>
      <c:valAx>
        <c:axId val="11096883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11094246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83139048958"/>
          <c:y val="2.65778795454722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7.6462313562781117E-2"/>
                  <c:y val="-6.5407330149007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8.108589976548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93734261708873"/>
                  <c:y val="-7.2317294341954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30/4</c:v>
                </c:pt>
                <c:pt idx="1">
                  <c:v> 2/5</c:v>
                </c:pt>
                <c:pt idx="2">
                  <c:v> 3/5</c:v>
                </c:pt>
                <c:pt idx="3">
                  <c:v> 6/5</c:v>
                </c:pt>
                <c:pt idx="4">
                  <c:v> 7/5</c:v>
                </c:pt>
                <c:pt idx="5">
                  <c:v> 8/5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700400971</c:v>
                </c:pt>
                <c:pt idx="1">
                  <c:v>732373611</c:v>
                </c:pt>
                <c:pt idx="2">
                  <c:v>548527226</c:v>
                </c:pt>
                <c:pt idx="3">
                  <c:v>562418019</c:v>
                </c:pt>
                <c:pt idx="4">
                  <c:v>902935451</c:v>
                </c:pt>
                <c:pt idx="5">
                  <c:v>755699358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1984"/>
        <c:axId val="25483520"/>
      </c:lineChart>
      <c:catAx>
        <c:axId val="25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25483520"/>
        <c:crosses val="autoZero"/>
        <c:auto val="1"/>
        <c:lblAlgn val="ctr"/>
        <c:lblOffset val="100"/>
        <c:noMultiLvlLbl val="0"/>
      </c:catAx>
      <c:valAx>
        <c:axId val="25483520"/>
        <c:scaling>
          <c:orientation val="minMax"/>
          <c:max val="20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25481984"/>
        <c:crosses val="autoZero"/>
        <c:crossBetween val="between"/>
        <c:majorUnit val="500000000"/>
        <c:minorUnit val="100000000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36641179415336672"/>
          <c:y val="3.49726775956284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7.5961320698595833E-2"/>
                  <c:y val="5.8920567181708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956132654185193E-2"/>
                  <c:y val="-6.2011174983495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355582118546159"/>
                  <c:y val="2.8414257404165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104254674450491E-2"/>
                  <c:y val="-7.3834242004287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882189834808998E-2"/>
                  <c:y val="-6.1556446548475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897991043449525E-2"/>
                  <c:y val="-6.6592918216511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30/4</c:v>
                </c:pt>
                <c:pt idx="1">
                  <c:v> 2/5</c:v>
                </c:pt>
                <c:pt idx="2">
                  <c:v> 3/5</c:v>
                </c:pt>
                <c:pt idx="3">
                  <c:v> 6/5</c:v>
                </c:pt>
                <c:pt idx="4">
                  <c:v> 7/5</c:v>
                </c:pt>
                <c:pt idx="5">
                  <c:v> 8/5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1521752588</c:v>
                </c:pt>
                <c:pt idx="1">
                  <c:v>2128155409</c:v>
                </c:pt>
                <c:pt idx="2">
                  <c:v>1298468767</c:v>
                </c:pt>
                <c:pt idx="3">
                  <c:v>1063643253</c:v>
                </c:pt>
                <c:pt idx="4">
                  <c:v>1841340912</c:v>
                </c:pt>
                <c:pt idx="5">
                  <c:v>1517640478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784"/>
        <c:axId val="111208320"/>
      </c:lineChart>
      <c:catAx>
        <c:axId val="1112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111208320"/>
        <c:crosses val="autoZero"/>
        <c:auto val="1"/>
        <c:lblAlgn val="ctr"/>
        <c:lblOffset val="100"/>
        <c:noMultiLvlLbl val="0"/>
      </c:catAx>
      <c:valAx>
        <c:axId val="111208320"/>
        <c:scaling>
          <c:orientation val="minMax"/>
          <c:max val="4500000000"/>
          <c:min val="1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111206784"/>
        <c:crosses val="autoZero"/>
        <c:crossBetween val="between"/>
        <c:majorUnit val="1000000000"/>
        <c:minorUnit val="100000000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4</xdr:row>
      <xdr:rowOff>304800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285997</xdr:colOff>
      <xdr:row>19</xdr:row>
      <xdr:rowOff>40915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305047</xdr:colOff>
      <xdr:row>36</xdr:row>
      <xdr:rowOff>98063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9</xdr:col>
      <xdr:colOff>276472</xdr:colOff>
      <xdr:row>52</xdr:row>
      <xdr:rowOff>177512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8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30/4</v>
          </cell>
          <cell r="C1" t="str">
            <v xml:space="preserve"> 2/5</v>
          </cell>
          <cell r="D1" t="str">
            <v xml:space="preserve"> 3/5</v>
          </cell>
          <cell r="E1" t="str">
            <v xml:space="preserve"> 6/5</v>
          </cell>
          <cell r="F1" t="str">
            <v xml:space="preserve"> 7/5</v>
          </cell>
          <cell r="G1" t="str">
            <v xml:space="preserve"> 8/5</v>
          </cell>
        </row>
        <row r="2">
          <cell r="A2">
            <v>2012</v>
          </cell>
          <cell r="B2">
            <v>118.06</v>
          </cell>
          <cell r="C2">
            <v>117.84</v>
          </cell>
          <cell r="D2">
            <v>118.02</v>
          </cell>
          <cell r="E2">
            <v>117.87</v>
          </cell>
          <cell r="F2">
            <v>117.32</v>
          </cell>
          <cell r="G2">
            <v>117.46</v>
          </cell>
        </row>
      </sheetData>
      <sheetData sheetId="1">
        <row r="1">
          <cell r="B1" t="str">
            <v xml:space="preserve"> 30/4</v>
          </cell>
          <cell r="C1" t="str">
            <v xml:space="preserve"> 2/5</v>
          </cell>
          <cell r="D1" t="str">
            <v xml:space="preserve"> 3/5</v>
          </cell>
          <cell r="E1" t="str">
            <v xml:space="preserve"> 6/5</v>
          </cell>
          <cell r="F1" t="str">
            <v xml:space="preserve"> 7/5</v>
          </cell>
          <cell r="G1" t="str">
            <v xml:space="preserve"> 8/5</v>
          </cell>
        </row>
        <row r="2">
          <cell r="A2" t="str">
            <v>عدد الاسهم</v>
          </cell>
          <cell r="B2">
            <v>700400971</v>
          </cell>
          <cell r="C2">
            <v>732373611</v>
          </cell>
          <cell r="D2">
            <v>548527226</v>
          </cell>
          <cell r="E2">
            <v>562418019</v>
          </cell>
          <cell r="F2">
            <v>902935451</v>
          </cell>
          <cell r="G2">
            <v>755699358</v>
          </cell>
        </row>
      </sheetData>
      <sheetData sheetId="2">
        <row r="1">
          <cell r="B1" t="str">
            <v xml:space="preserve"> 30/4</v>
          </cell>
          <cell r="C1" t="str">
            <v xml:space="preserve"> 2/5</v>
          </cell>
          <cell r="D1" t="str">
            <v xml:space="preserve"> 3/5</v>
          </cell>
          <cell r="E1" t="str">
            <v xml:space="preserve"> 6/5</v>
          </cell>
          <cell r="F1" t="str">
            <v xml:space="preserve"> 7/5</v>
          </cell>
          <cell r="G1" t="str">
            <v xml:space="preserve"> 8/5</v>
          </cell>
        </row>
        <row r="2">
          <cell r="A2" t="str">
            <v>القيمة المتداولة</v>
          </cell>
          <cell r="B2">
            <v>1521752588</v>
          </cell>
          <cell r="C2">
            <v>2128155409</v>
          </cell>
          <cell r="D2">
            <v>1298468767</v>
          </cell>
          <cell r="E2">
            <v>1063643253</v>
          </cell>
          <cell r="F2">
            <v>1841340912</v>
          </cell>
          <cell r="G2">
            <v>1517640478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topLeftCell="A13" workbookViewId="0">
      <selection activeCell="E11" sqref="E11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9" t="s">
        <v>0</v>
      </c>
      <c r="C1" s="31"/>
      <c r="D1" s="31"/>
    </row>
    <row r="2" spans="2:14" ht="20.25" customHeight="1" x14ac:dyDescent="0.25">
      <c r="B2" s="60" t="s">
        <v>234</v>
      </c>
      <c r="C2" s="30"/>
      <c r="D2" s="30"/>
    </row>
    <row r="3" spans="2:14" ht="15.75" x14ac:dyDescent="0.25">
      <c r="B3" s="60" t="s">
        <v>1</v>
      </c>
      <c r="C3" s="30"/>
      <c r="D3" s="30"/>
    </row>
    <row r="4" spans="2:14" ht="15.75" x14ac:dyDescent="0.25">
      <c r="B4" s="60" t="s">
        <v>2</v>
      </c>
      <c r="C4" s="118">
        <v>117.46</v>
      </c>
      <c r="D4" s="118"/>
    </row>
    <row r="5" spans="2:14" ht="15.75" x14ac:dyDescent="0.25">
      <c r="B5" s="60" t="s">
        <v>3</v>
      </c>
      <c r="C5" s="126">
        <v>0.12</v>
      </c>
      <c r="D5" s="126"/>
    </row>
    <row r="6" spans="2:14" ht="15.75" x14ac:dyDescent="0.25">
      <c r="B6" s="60" t="s">
        <v>4</v>
      </c>
      <c r="C6" s="119">
        <f>N80</f>
        <v>1517640478</v>
      </c>
      <c r="D6" s="119"/>
    </row>
    <row r="7" spans="2:14" ht="15.75" x14ac:dyDescent="0.25">
      <c r="B7" s="60" t="s">
        <v>5</v>
      </c>
      <c r="C7" s="119">
        <f>M80</f>
        <v>755699358</v>
      </c>
      <c r="D7" s="119"/>
      <c r="G7" s="32"/>
      <c r="H7" s="32"/>
      <c r="I7" s="32"/>
      <c r="J7" s="32"/>
    </row>
    <row r="8" spans="2:14" ht="15.75" x14ac:dyDescent="0.25">
      <c r="B8" s="60" t="s">
        <v>6</v>
      </c>
      <c r="C8" s="58">
        <f>L80</f>
        <v>514</v>
      </c>
      <c r="D8" s="30"/>
      <c r="G8" s="32"/>
      <c r="H8" s="32"/>
      <c r="J8" s="32"/>
    </row>
    <row r="9" spans="2:14" ht="15.75" x14ac:dyDescent="0.25">
      <c r="B9" s="60" t="s">
        <v>7</v>
      </c>
      <c r="C9" s="29">
        <v>85</v>
      </c>
      <c r="D9" s="30"/>
      <c r="G9" s="32"/>
      <c r="H9" s="32"/>
      <c r="J9" s="32"/>
    </row>
    <row r="10" spans="2:14" ht="15.75" x14ac:dyDescent="0.25">
      <c r="B10" s="60" t="s">
        <v>8</v>
      </c>
      <c r="C10" s="29">
        <v>49</v>
      </c>
      <c r="D10" s="30"/>
    </row>
    <row r="11" spans="2:14" ht="15.75" x14ac:dyDescent="0.25">
      <c r="B11" s="60" t="s">
        <v>9</v>
      </c>
      <c r="C11" s="29">
        <v>19</v>
      </c>
      <c r="D11" s="30"/>
    </row>
    <row r="12" spans="2:14" ht="15.75" x14ac:dyDescent="0.25">
      <c r="B12" s="60" t="s">
        <v>10</v>
      </c>
      <c r="C12" s="29">
        <v>16</v>
      </c>
      <c r="D12" s="30"/>
    </row>
    <row r="13" spans="2:14" ht="15.75" x14ac:dyDescent="0.25">
      <c r="B13" s="60" t="s">
        <v>150</v>
      </c>
      <c r="C13" s="29">
        <v>12</v>
      </c>
      <c r="D13" s="30"/>
    </row>
    <row r="14" spans="2:14" ht="15.75" x14ac:dyDescent="0.25">
      <c r="B14" s="60" t="s">
        <v>95</v>
      </c>
      <c r="C14" s="29">
        <v>7</v>
      </c>
      <c r="D14" s="30"/>
    </row>
    <row r="15" spans="2:14" ht="15.75" x14ac:dyDescent="0.25">
      <c r="B15" s="60" t="s">
        <v>149</v>
      </c>
      <c r="C15" s="29">
        <v>17</v>
      </c>
      <c r="D15" s="30"/>
    </row>
    <row r="16" spans="2:14" ht="45.75" customHeight="1" x14ac:dyDescent="0.2">
      <c r="B16" s="28" t="s">
        <v>61</v>
      </c>
      <c r="C16" s="27" t="s">
        <v>12</v>
      </c>
      <c r="D16" s="27" t="s">
        <v>13</v>
      </c>
      <c r="E16" s="27" t="s">
        <v>14</v>
      </c>
      <c r="F16" s="27" t="s">
        <v>15</v>
      </c>
      <c r="G16" s="27" t="s">
        <v>16</v>
      </c>
      <c r="H16" s="27" t="s">
        <v>17</v>
      </c>
      <c r="I16" s="27" t="s">
        <v>18</v>
      </c>
      <c r="J16" s="27" t="s">
        <v>19</v>
      </c>
      <c r="K16" s="27" t="s">
        <v>20</v>
      </c>
      <c r="L16" s="27" t="s">
        <v>131</v>
      </c>
      <c r="M16" s="27" t="s">
        <v>5</v>
      </c>
      <c r="N16" s="27" t="s">
        <v>22</v>
      </c>
    </row>
    <row r="17" spans="2:15" ht="12" customHeight="1" x14ac:dyDescent="0.2">
      <c r="B17" s="120" t="s">
        <v>23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2"/>
    </row>
    <row r="18" spans="2:15" ht="12" customHeight="1" x14ac:dyDescent="0.2">
      <c r="B18" s="33" t="s">
        <v>125</v>
      </c>
      <c r="C18" s="34" t="s">
        <v>142</v>
      </c>
      <c r="D18" s="91">
        <v>1.24</v>
      </c>
      <c r="E18" s="91">
        <v>1.24</v>
      </c>
      <c r="F18" s="91">
        <v>1.24</v>
      </c>
      <c r="G18" s="91">
        <v>1.24</v>
      </c>
      <c r="H18" s="91">
        <v>1.24</v>
      </c>
      <c r="I18" s="91">
        <v>1.24</v>
      </c>
      <c r="J18" s="91">
        <v>1.25</v>
      </c>
      <c r="K18" s="90">
        <v>-0.8</v>
      </c>
      <c r="L18" s="88">
        <v>4</v>
      </c>
      <c r="M18" s="89">
        <v>10438417</v>
      </c>
      <c r="N18" s="89">
        <v>12943637</v>
      </c>
      <c r="O18" s="94"/>
    </row>
    <row r="19" spans="2:15" ht="12" customHeight="1" x14ac:dyDescent="0.2">
      <c r="B19" s="33" t="s">
        <v>24</v>
      </c>
      <c r="C19" s="34" t="s">
        <v>170</v>
      </c>
      <c r="D19" s="91">
        <v>2.4300000000000002</v>
      </c>
      <c r="E19" s="91">
        <v>2.4500000000000002</v>
      </c>
      <c r="F19" s="91">
        <v>2.4300000000000002</v>
      </c>
      <c r="G19" s="91">
        <v>2.44</v>
      </c>
      <c r="H19" s="91">
        <v>2.44</v>
      </c>
      <c r="I19" s="91">
        <v>2.4300000000000002</v>
      </c>
      <c r="J19" s="91">
        <v>2.4300000000000002</v>
      </c>
      <c r="K19" s="90">
        <v>0</v>
      </c>
      <c r="L19" s="88">
        <v>16</v>
      </c>
      <c r="M19" s="89">
        <v>22223780</v>
      </c>
      <c r="N19" s="89">
        <v>54227974</v>
      </c>
      <c r="O19" s="94"/>
    </row>
    <row r="20" spans="2:15" ht="12" customHeight="1" x14ac:dyDescent="0.2">
      <c r="B20" s="33" t="s">
        <v>96</v>
      </c>
      <c r="C20" s="33" t="s">
        <v>204</v>
      </c>
      <c r="D20" s="91">
        <v>1.06</v>
      </c>
      <c r="E20" s="91">
        <v>1.06</v>
      </c>
      <c r="F20" s="91">
        <v>1.06</v>
      </c>
      <c r="G20" s="91">
        <v>1.06</v>
      </c>
      <c r="H20" s="91">
        <v>1.06</v>
      </c>
      <c r="I20" s="91">
        <v>1.06</v>
      </c>
      <c r="J20" s="91">
        <v>1.06</v>
      </c>
      <c r="K20" s="90">
        <v>0</v>
      </c>
      <c r="L20" s="88">
        <v>1</v>
      </c>
      <c r="M20" s="89">
        <v>7000</v>
      </c>
      <c r="N20" s="89">
        <v>7420</v>
      </c>
      <c r="O20" s="94"/>
    </row>
    <row r="21" spans="2:15" ht="12" customHeight="1" x14ac:dyDescent="0.2">
      <c r="B21" s="33" t="s">
        <v>127</v>
      </c>
      <c r="C21" s="34" t="s">
        <v>172</v>
      </c>
      <c r="D21" s="91">
        <v>0.93</v>
      </c>
      <c r="E21" s="91">
        <v>0.93</v>
      </c>
      <c r="F21" s="91">
        <v>0.92</v>
      </c>
      <c r="G21" s="91">
        <v>0.93</v>
      </c>
      <c r="H21" s="91">
        <v>0.93</v>
      </c>
      <c r="I21" s="91">
        <v>0.92</v>
      </c>
      <c r="J21" s="91">
        <v>0.93</v>
      </c>
      <c r="K21" s="90">
        <v>-1.08</v>
      </c>
      <c r="L21" s="88">
        <v>9</v>
      </c>
      <c r="M21" s="89">
        <v>46149335</v>
      </c>
      <c r="N21" s="89">
        <v>42768618</v>
      </c>
      <c r="O21" s="94"/>
    </row>
    <row r="22" spans="2:15" ht="12" customHeight="1" x14ac:dyDescent="0.2">
      <c r="B22" s="33" t="s">
        <v>25</v>
      </c>
      <c r="C22" s="33" t="s">
        <v>159</v>
      </c>
      <c r="D22" s="91">
        <v>0.84</v>
      </c>
      <c r="E22" s="91">
        <v>0.84</v>
      </c>
      <c r="F22" s="91">
        <v>0.84</v>
      </c>
      <c r="G22" s="91">
        <v>0.84</v>
      </c>
      <c r="H22" s="91">
        <v>0.84</v>
      </c>
      <c r="I22" s="91">
        <v>0.84</v>
      </c>
      <c r="J22" s="91">
        <v>0.84</v>
      </c>
      <c r="K22" s="90">
        <v>0</v>
      </c>
      <c r="L22" s="88">
        <v>4</v>
      </c>
      <c r="M22" s="89">
        <v>3400000</v>
      </c>
      <c r="N22" s="89">
        <v>2856000</v>
      </c>
      <c r="O22" s="94"/>
    </row>
    <row r="23" spans="2:15" ht="12" customHeight="1" x14ac:dyDescent="0.2">
      <c r="B23" s="33" t="s">
        <v>79</v>
      </c>
      <c r="C23" s="34" t="s">
        <v>151</v>
      </c>
      <c r="D23" s="91">
        <v>3.36</v>
      </c>
      <c r="E23" s="91">
        <v>3.36</v>
      </c>
      <c r="F23" s="91">
        <v>3.34</v>
      </c>
      <c r="G23" s="91">
        <v>3.35</v>
      </c>
      <c r="H23" s="91">
        <v>3.35</v>
      </c>
      <c r="I23" s="91">
        <v>3.35</v>
      </c>
      <c r="J23" s="91">
        <v>3.35</v>
      </c>
      <c r="K23" s="90">
        <v>0</v>
      </c>
      <c r="L23" s="88">
        <v>8</v>
      </c>
      <c r="M23" s="89">
        <v>6550588</v>
      </c>
      <c r="N23" s="89">
        <v>21949524</v>
      </c>
      <c r="O23" s="94"/>
    </row>
    <row r="24" spans="2:15" ht="12" customHeight="1" x14ac:dyDescent="0.2">
      <c r="B24" s="33" t="s">
        <v>160</v>
      </c>
      <c r="C24" s="33" t="s">
        <v>161</v>
      </c>
      <c r="D24" s="91">
        <v>3.17</v>
      </c>
      <c r="E24" s="91">
        <v>3.24</v>
      </c>
      <c r="F24" s="91">
        <v>3.17</v>
      </c>
      <c r="G24" s="91">
        <v>3.22</v>
      </c>
      <c r="H24" s="91">
        <v>3.16</v>
      </c>
      <c r="I24" s="91">
        <v>3.24</v>
      </c>
      <c r="J24" s="91">
        <v>3.16</v>
      </c>
      <c r="K24" s="90">
        <v>2.5299999999999998</v>
      </c>
      <c r="L24" s="88">
        <v>10</v>
      </c>
      <c r="M24" s="89">
        <v>5823665</v>
      </c>
      <c r="N24" s="89">
        <v>18743201</v>
      </c>
      <c r="O24" s="94"/>
    </row>
    <row r="25" spans="2:15" ht="12" customHeight="1" x14ac:dyDescent="0.2">
      <c r="B25" s="33" t="s">
        <v>98</v>
      </c>
      <c r="C25" s="33" t="s">
        <v>168</v>
      </c>
      <c r="D25" s="91">
        <v>0.84</v>
      </c>
      <c r="E25" s="91">
        <v>0.84</v>
      </c>
      <c r="F25" s="91">
        <v>0.83</v>
      </c>
      <c r="G25" s="91">
        <v>0.83</v>
      </c>
      <c r="H25" s="91">
        <v>0.83</v>
      </c>
      <c r="I25" s="91">
        <v>0.83</v>
      </c>
      <c r="J25" s="91">
        <v>0.82</v>
      </c>
      <c r="K25" s="90">
        <v>1.22</v>
      </c>
      <c r="L25" s="88">
        <v>4</v>
      </c>
      <c r="M25" s="89">
        <v>12000000</v>
      </c>
      <c r="N25" s="89">
        <v>9980000</v>
      </c>
      <c r="O25" s="94"/>
    </row>
    <row r="26" spans="2:15" ht="12" customHeight="1" x14ac:dyDescent="0.2">
      <c r="B26" s="33" t="s">
        <v>165</v>
      </c>
      <c r="C26" s="34" t="s">
        <v>164</v>
      </c>
      <c r="D26" s="91">
        <v>1.1000000000000001</v>
      </c>
      <c r="E26" s="91">
        <v>1.1000000000000001</v>
      </c>
      <c r="F26" s="91">
        <v>1.1000000000000001</v>
      </c>
      <c r="G26" s="91">
        <v>1.1000000000000001</v>
      </c>
      <c r="H26" s="91">
        <v>1.1100000000000001</v>
      </c>
      <c r="I26" s="91">
        <v>1.1000000000000001</v>
      </c>
      <c r="J26" s="91">
        <v>1.1100000000000001</v>
      </c>
      <c r="K26" s="90">
        <v>-0.9</v>
      </c>
      <c r="L26" s="88">
        <v>6</v>
      </c>
      <c r="M26" s="89">
        <v>12800000</v>
      </c>
      <c r="N26" s="89">
        <v>14080000</v>
      </c>
      <c r="O26" s="94"/>
    </row>
    <row r="27" spans="2:15" ht="12" customHeight="1" x14ac:dyDescent="0.2">
      <c r="B27" s="33" t="s">
        <v>81</v>
      </c>
      <c r="C27" s="34" t="s">
        <v>210</v>
      </c>
      <c r="D27" s="91">
        <v>0.88</v>
      </c>
      <c r="E27" s="91">
        <v>0.88</v>
      </c>
      <c r="F27" s="91">
        <v>0.87</v>
      </c>
      <c r="G27" s="91">
        <v>0.87</v>
      </c>
      <c r="H27" s="91">
        <v>0.88</v>
      </c>
      <c r="I27" s="91">
        <v>0.87</v>
      </c>
      <c r="J27" s="91">
        <v>0.88</v>
      </c>
      <c r="K27" s="90">
        <v>-1.1399999999999999</v>
      </c>
      <c r="L27" s="88">
        <v>3</v>
      </c>
      <c r="M27" s="89">
        <v>15000000</v>
      </c>
      <c r="N27" s="89">
        <v>13100000</v>
      </c>
      <c r="O27" s="94"/>
    </row>
    <row r="28" spans="2:15" ht="12" customHeight="1" x14ac:dyDescent="0.2">
      <c r="B28" s="33" t="s">
        <v>218</v>
      </c>
      <c r="C28" s="34" t="s">
        <v>219</v>
      </c>
      <c r="D28" s="91">
        <v>0.82</v>
      </c>
      <c r="E28" s="91">
        <v>0.84</v>
      </c>
      <c r="F28" s="91">
        <v>0.81</v>
      </c>
      <c r="G28" s="91">
        <v>0.82</v>
      </c>
      <c r="H28" s="91">
        <v>0.78</v>
      </c>
      <c r="I28" s="91">
        <v>0.83</v>
      </c>
      <c r="J28" s="91">
        <v>0.8</v>
      </c>
      <c r="K28" s="90">
        <v>3.75</v>
      </c>
      <c r="L28" s="88">
        <v>64</v>
      </c>
      <c r="M28" s="89">
        <v>147408408</v>
      </c>
      <c r="N28" s="89">
        <v>121496510</v>
      </c>
      <c r="O28" s="94"/>
    </row>
    <row r="29" spans="2:15" ht="12" customHeight="1" x14ac:dyDescent="0.2">
      <c r="B29" s="33" t="s">
        <v>182</v>
      </c>
      <c r="C29" s="34" t="s">
        <v>183</v>
      </c>
      <c r="D29" s="91">
        <v>1.92</v>
      </c>
      <c r="E29" s="91">
        <v>1.93</v>
      </c>
      <c r="F29" s="91">
        <v>1.92</v>
      </c>
      <c r="G29" s="91">
        <v>1.92</v>
      </c>
      <c r="H29" s="91">
        <v>1.91</v>
      </c>
      <c r="I29" s="91">
        <v>1.93</v>
      </c>
      <c r="J29" s="91">
        <v>1.92</v>
      </c>
      <c r="K29" s="90">
        <v>0.52</v>
      </c>
      <c r="L29" s="88">
        <v>29</v>
      </c>
      <c r="M29" s="89">
        <v>55453500</v>
      </c>
      <c r="N29" s="89">
        <v>106696720</v>
      </c>
      <c r="O29" s="94"/>
    </row>
    <row r="30" spans="2:15" ht="12" customHeight="1" x14ac:dyDescent="0.2">
      <c r="B30" s="33" t="s">
        <v>205</v>
      </c>
      <c r="C30" s="33" t="s">
        <v>206</v>
      </c>
      <c r="D30" s="91">
        <v>2.09</v>
      </c>
      <c r="E30" s="91">
        <v>2.09</v>
      </c>
      <c r="F30" s="91">
        <v>2.0699999999999998</v>
      </c>
      <c r="G30" s="91">
        <v>2.08</v>
      </c>
      <c r="H30" s="91">
        <v>2.06</v>
      </c>
      <c r="I30" s="91">
        <v>2.09</v>
      </c>
      <c r="J30" s="91">
        <v>2.0699999999999998</v>
      </c>
      <c r="K30" s="90">
        <v>0.97</v>
      </c>
      <c r="L30" s="88">
        <v>16</v>
      </c>
      <c r="M30" s="89">
        <v>29400000</v>
      </c>
      <c r="N30" s="89">
        <v>61262250</v>
      </c>
      <c r="O30" s="94"/>
    </row>
    <row r="31" spans="2:15" ht="12" customHeight="1" x14ac:dyDescent="0.2">
      <c r="B31" s="33" t="s">
        <v>26</v>
      </c>
      <c r="C31" s="33" t="s">
        <v>217</v>
      </c>
      <c r="D31" s="91">
        <v>0.85</v>
      </c>
      <c r="E31" s="91">
        <v>0.86</v>
      </c>
      <c r="F31" s="91">
        <v>0.85</v>
      </c>
      <c r="G31" s="91">
        <v>0.85</v>
      </c>
      <c r="H31" s="91">
        <v>0.85</v>
      </c>
      <c r="I31" s="91">
        <v>0.85</v>
      </c>
      <c r="J31" s="91">
        <v>0.84</v>
      </c>
      <c r="K31" s="90">
        <v>1.19</v>
      </c>
      <c r="L31" s="88">
        <v>9</v>
      </c>
      <c r="M31" s="89">
        <v>42505000</v>
      </c>
      <c r="N31" s="89">
        <v>36134200</v>
      </c>
      <c r="O31" s="94"/>
    </row>
    <row r="32" spans="2:15" ht="12" customHeight="1" x14ac:dyDescent="0.2">
      <c r="B32" s="33" t="s">
        <v>179</v>
      </c>
      <c r="C32" s="33" t="s">
        <v>189</v>
      </c>
      <c r="D32" s="91">
        <v>0.94</v>
      </c>
      <c r="E32" s="91">
        <v>0.94</v>
      </c>
      <c r="F32" s="91">
        <v>0.94</v>
      </c>
      <c r="G32" s="91">
        <v>0.94</v>
      </c>
      <c r="H32" s="91">
        <v>0.94</v>
      </c>
      <c r="I32" s="91">
        <v>0.94</v>
      </c>
      <c r="J32" s="91">
        <v>0.94</v>
      </c>
      <c r="K32" s="90">
        <v>0</v>
      </c>
      <c r="L32" s="88">
        <v>2</v>
      </c>
      <c r="M32" s="89">
        <v>6000000</v>
      </c>
      <c r="N32" s="89">
        <v>5640000</v>
      </c>
      <c r="O32" s="94"/>
    </row>
    <row r="33" spans="2:15" ht="12" customHeight="1" x14ac:dyDescent="0.2">
      <c r="B33" s="127" t="s">
        <v>28</v>
      </c>
      <c r="C33" s="127"/>
      <c r="D33" s="127"/>
      <c r="E33" s="127"/>
      <c r="F33" s="127"/>
      <c r="G33" s="127"/>
      <c r="H33" s="127"/>
      <c r="I33" s="127"/>
      <c r="J33" s="127"/>
      <c r="K33" s="127"/>
      <c r="L33" s="88">
        <v>185</v>
      </c>
      <c r="M33" s="89">
        <v>415159693</v>
      </c>
      <c r="N33" s="89">
        <v>521886055</v>
      </c>
      <c r="O33" s="83"/>
    </row>
    <row r="34" spans="2:15" ht="12" customHeight="1" x14ac:dyDescent="0.2">
      <c r="B34" s="109" t="s">
        <v>224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1"/>
      <c r="O34" s="83"/>
    </row>
    <row r="35" spans="2:15" ht="12" customHeight="1" x14ac:dyDescent="0.2">
      <c r="B35" s="33" t="s">
        <v>30</v>
      </c>
      <c r="C35" s="33" t="s">
        <v>162</v>
      </c>
      <c r="D35" s="91">
        <v>2.29</v>
      </c>
      <c r="E35" s="91">
        <v>2.29</v>
      </c>
      <c r="F35" s="91">
        <v>2.29</v>
      </c>
      <c r="G35" s="91">
        <v>2.29</v>
      </c>
      <c r="H35" s="91">
        <v>2.15</v>
      </c>
      <c r="I35" s="91">
        <v>2.29</v>
      </c>
      <c r="J35" s="91">
        <v>2.15</v>
      </c>
      <c r="K35" s="90">
        <v>6.51</v>
      </c>
      <c r="L35" s="88">
        <v>1</v>
      </c>
      <c r="M35" s="89">
        <v>950000</v>
      </c>
      <c r="N35" s="89">
        <v>2175500</v>
      </c>
      <c r="O35" s="84"/>
    </row>
    <row r="36" spans="2:15" ht="12" customHeight="1" x14ac:dyDescent="0.2">
      <c r="B36" s="33" t="s">
        <v>225</v>
      </c>
      <c r="C36" s="123"/>
      <c r="D36" s="124"/>
      <c r="E36" s="124"/>
      <c r="F36" s="124"/>
      <c r="G36" s="124"/>
      <c r="H36" s="124"/>
      <c r="I36" s="124"/>
      <c r="J36" s="124"/>
      <c r="K36" s="125"/>
      <c r="L36" s="88">
        <v>1</v>
      </c>
      <c r="M36" s="89">
        <v>950000</v>
      </c>
      <c r="N36" s="89">
        <v>2175500</v>
      </c>
      <c r="O36" s="84"/>
    </row>
    <row r="37" spans="2:15" ht="12" customHeight="1" x14ac:dyDescent="0.2">
      <c r="B37" s="109" t="s">
        <v>241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1"/>
      <c r="O37" s="85"/>
    </row>
    <row r="38" spans="2:15" ht="12" customHeight="1" x14ac:dyDescent="0.2">
      <c r="B38" s="33" t="s">
        <v>32</v>
      </c>
      <c r="C38" s="33" t="s">
        <v>146</v>
      </c>
      <c r="D38" s="91">
        <v>1.27</v>
      </c>
      <c r="E38" s="91">
        <v>1.27</v>
      </c>
      <c r="F38" s="91">
        <v>1.27</v>
      </c>
      <c r="G38" s="91">
        <v>1.27</v>
      </c>
      <c r="H38" s="91">
        <v>1.4</v>
      </c>
      <c r="I38" s="91">
        <v>1.27</v>
      </c>
      <c r="J38" s="91">
        <v>1.4</v>
      </c>
      <c r="K38" s="90">
        <v>-9.2899999999999991</v>
      </c>
      <c r="L38" s="88">
        <v>1</v>
      </c>
      <c r="M38" s="89">
        <v>50000</v>
      </c>
      <c r="N38" s="89">
        <v>63500</v>
      </c>
      <c r="O38" s="85"/>
    </row>
    <row r="39" spans="2:15" ht="12" customHeight="1" x14ac:dyDescent="0.2">
      <c r="B39" s="33" t="s">
        <v>242</v>
      </c>
      <c r="C39" s="123"/>
      <c r="D39" s="124"/>
      <c r="E39" s="124"/>
      <c r="F39" s="124"/>
      <c r="G39" s="124"/>
      <c r="H39" s="124"/>
      <c r="I39" s="124"/>
      <c r="J39" s="124"/>
      <c r="K39" s="125"/>
      <c r="L39" s="88">
        <v>1</v>
      </c>
      <c r="M39" s="89">
        <v>50000</v>
      </c>
      <c r="N39" s="89">
        <v>63500</v>
      </c>
      <c r="O39" s="85"/>
    </row>
    <row r="40" spans="2:15" ht="12" customHeight="1" x14ac:dyDescent="0.2">
      <c r="B40" s="109" t="s">
        <v>33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1"/>
      <c r="O40" s="83"/>
    </row>
    <row r="41" spans="2:15" ht="12" customHeight="1" x14ac:dyDescent="0.2">
      <c r="B41" s="33" t="s">
        <v>34</v>
      </c>
      <c r="C41" s="34" t="s">
        <v>140</v>
      </c>
      <c r="D41" s="91">
        <v>2.93</v>
      </c>
      <c r="E41" s="91">
        <v>2.99</v>
      </c>
      <c r="F41" s="91">
        <v>2.89</v>
      </c>
      <c r="G41" s="91">
        <v>2.91</v>
      </c>
      <c r="H41" s="91">
        <v>2.89</v>
      </c>
      <c r="I41" s="91">
        <v>2.94</v>
      </c>
      <c r="J41" s="91">
        <v>2.93</v>
      </c>
      <c r="K41" s="90">
        <v>0.34</v>
      </c>
      <c r="L41" s="88">
        <v>16</v>
      </c>
      <c r="M41" s="89">
        <v>14037571</v>
      </c>
      <c r="N41" s="89">
        <v>40893306</v>
      </c>
      <c r="O41" s="97"/>
    </row>
    <row r="42" spans="2:15" ht="12" customHeight="1" x14ac:dyDescent="0.2">
      <c r="B42" s="33" t="s">
        <v>110</v>
      </c>
      <c r="C42" s="34" t="s">
        <v>166</v>
      </c>
      <c r="D42" s="91">
        <v>2.25</v>
      </c>
      <c r="E42" s="91">
        <v>2.25</v>
      </c>
      <c r="F42" s="91">
        <v>2.25</v>
      </c>
      <c r="G42" s="91">
        <v>2.25</v>
      </c>
      <c r="H42" s="91">
        <v>2.25</v>
      </c>
      <c r="I42" s="91">
        <v>2.25</v>
      </c>
      <c r="J42" s="91">
        <v>2.25</v>
      </c>
      <c r="K42" s="90">
        <v>0</v>
      </c>
      <c r="L42" s="88">
        <v>1</v>
      </c>
      <c r="M42" s="89">
        <v>3000</v>
      </c>
      <c r="N42" s="89">
        <v>6750</v>
      </c>
      <c r="O42" s="97"/>
    </row>
    <row r="43" spans="2:15" ht="12" customHeight="1" x14ac:dyDescent="0.2">
      <c r="B43" s="33" t="s">
        <v>35</v>
      </c>
      <c r="C43" s="34" t="s">
        <v>190</v>
      </c>
      <c r="D43" s="91">
        <v>4.95</v>
      </c>
      <c r="E43" s="91">
        <v>4.96</v>
      </c>
      <c r="F43" s="91">
        <v>4.95</v>
      </c>
      <c r="G43" s="91">
        <v>4.96</v>
      </c>
      <c r="H43" s="91">
        <v>4.8600000000000003</v>
      </c>
      <c r="I43" s="91">
        <v>4.96</v>
      </c>
      <c r="J43" s="91">
        <v>4.8499999999999996</v>
      </c>
      <c r="K43" s="90">
        <v>2.27</v>
      </c>
      <c r="L43" s="88">
        <v>2</v>
      </c>
      <c r="M43" s="89">
        <v>300000</v>
      </c>
      <c r="N43" s="89">
        <v>1487000</v>
      </c>
      <c r="O43" s="97"/>
    </row>
    <row r="44" spans="2:15" ht="12" customHeight="1" x14ac:dyDescent="0.2">
      <c r="B44" s="33" t="s">
        <v>181</v>
      </c>
      <c r="C44" s="33" t="s">
        <v>171</v>
      </c>
      <c r="D44" s="91">
        <v>43</v>
      </c>
      <c r="E44" s="91">
        <v>43</v>
      </c>
      <c r="F44" s="91">
        <v>43</v>
      </c>
      <c r="G44" s="91">
        <v>43</v>
      </c>
      <c r="H44" s="91">
        <v>43</v>
      </c>
      <c r="I44" s="91">
        <v>43</v>
      </c>
      <c r="J44" s="91">
        <v>43</v>
      </c>
      <c r="K44" s="90">
        <v>0</v>
      </c>
      <c r="L44" s="88">
        <v>6</v>
      </c>
      <c r="M44" s="89">
        <v>102274</v>
      </c>
      <c r="N44" s="89">
        <v>4397782</v>
      </c>
      <c r="O44" s="97"/>
    </row>
    <row r="45" spans="2:15" ht="12" customHeight="1" x14ac:dyDescent="0.2">
      <c r="B45" s="33" t="s">
        <v>84</v>
      </c>
      <c r="C45" s="34" t="s">
        <v>188</v>
      </c>
      <c r="D45" s="91">
        <v>7.15</v>
      </c>
      <c r="E45" s="91">
        <v>7.15</v>
      </c>
      <c r="F45" s="91">
        <v>7</v>
      </c>
      <c r="G45" s="91">
        <v>7.05</v>
      </c>
      <c r="H45" s="91">
        <v>7.2</v>
      </c>
      <c r="I45" s="91">
        <v>7.05</v>
      </c>
      <c r="J45" s="91">
        <v>7.2</v>
      </c>
      <c r="K45" s="90">
        <v>-2.08</v>
      </c>
      <c r="L45" s="88">
        <v>48</v>
      </c>
      <c r="M45" s="89">
        <v>6791527</v>
      </c>
      <c r="N45" s="89">
        <v>47884418</v>
      </c>
      <c r="O45" s="97"/>
    </row>
    <row r="46" spans="2:15" ht="12" customHeight="1" x14ac:dyDescent="0.2">
      <c r="B46" s="33" t="s">
        <v>107</v>
      </c>
      <c r="C46" s="34" t="s">
        <v>233</v>
      </c>
      <c r="D46" s="91">
        <v>1.99</v>
      </c>
      <c r="E46" s="91">
        <v>1.99</v>
      </c>
      <c r="F46" s="91">
        <v>1.99</v>
      </c>
      <c r="G46" s="91">
        <v>1.99</v>
      </c>
      <c r="H46" s="91">
        <v>1.81</v>
      </c>
      <c r="I46" s="91">
        <v>1.99</v>
      </c>
      <c r="J46" s="91">
        <v>1.81</v>
      </c>
      <c r="K46" s="90">
        <v>9.94</v>
      </c>
      <c r="L46" s="88">
        <v>7</v>
      </c>
      <c r="M46" s="89">
        <v>3213796</v>
      </c>
      <c r="N46" s="89">
        <v>6395454</v>
      </c>
      <c r="O46" s="97"/>
    </row>
    <row r="47" spans="2:15" ht="12" customHeight="1" x14ac:dyDescent="0.2">
      <c r="B47" s="128" t="s">
        <v>36</v>
      </c>
      <c r="C47" s="129"/>
      <c r="D47" s="129"/>
      <c r="E47" s="129"/>
      <c r="F47" s="129"/>
      <c r="G47" s="129"/>
      <c r="H47" s="129"/>
      <c r="I47" s="129"/>
      <c r="J47" s="129"/>
      <c r="K47" s="130"/>
      <c r="L47" s="88">
        <v>80</v>
      </c>
      <c r="M47" s="89">
        <v>24448168</v>
      </c>
      <c r="N47" s="89">
        <v>101064710</v>
      </c>
      <c r="O47" s="97"/>
    </row>
    <row r="48" spans="2:15" ht="12" customHeight="1" x14ac:dyDescent="0.2">
      <c r="B48" s="109" t="s">
        <v>37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97"/>
    </row>
    <row r="49" spans="2:15" ht="12" customHeight="1" x14ac:dyDescent="0.2">
      <c r="B49" s="33" t="s">
        <v>226</v>
      </c>
      <c r="C49" s="34" t="s">
        <v>227</v>
      </c>
      <c r="D49" s="91">
        <v>2.14</v>
      </c>
      <c r="E49" s="91">
        <v>2.14</v>
      </c>
      <c r="F49" s="91">
        <v>2.14</v>
      </c>
      <c r="G49" s="91">
        <v>2.14</v>
      </c>
      <c r="H49" s="91">
        <v>2.08</v>
      </c>
      <c r="I49" s="91">
        <v>2.14</v>
      </c>
      <c r="J49" s="91">
        <v>2.1</v>
      </c>
      <c r="K49" s="90">
        <v>1.9</v>
      </c>
      <c r="L49" s="88">
        <v>1</v>
      </c>
      <c r="M49" s="89">
        <v>3500</v>
      </c>
      <c r="N49" s="89">
        <v>7490</v>
      </c>
      <c r="O49" s="98"/>
    </row>
    <row r="50" spans="2:15" ht="12" customHeight="1" x14ac:dyDescent="0.2">
      <c r="B50" s="33" t="s">
        <v>40</v>
      </c>
      <c r="C50" s="34" t="s">
        <v>211</v>
      </c>
      <c r="D50" s="91">
        <v>2.44</v>
      </c>
      <c r="E50" s="91">
        <v>2.4500000000000002</v>
      </c>
      <c r="F50" s="91">
        <v>2.44</v>
      </c>
      <c r="G50" s="91">
        <v>2.4500000000000002</v>
      </c>
      <c r="H50" s="91">
        <v>2.41</v>
      </c>
      <c r="I50" s="91">
        <v>2.4500000000000002</v>
      </c>
      <c r="J50" s="91">
        <v>2.41</v>
      </c>
      <c r="K50" s="90">
        <v>1.66</v>
      </c>
      <c r="L50" s="88">
        <v>4</v>
      </c>
      <c r="M50" s="89">
        <v>227184</v>
      </c>
      <c r="N50" s="89">
        <v>555601</v>
      </c>
      <c r="O50" s="98"/>
    </row>
    <row r="51" spans="2:15" ht="12" customHeight="1" x14ac:dyDescent="0.2">
      <c r="B51" s="33" t="s">
        <v>114</v>
      </c>
      <c r="C51" s="34" t="s">
        <v>145</v>
      </c>
      <c r="D51" s="91">
        <v>4.55</v>
      </c>
      <c r="E51" s="91">
        <v>4.55</v>
      </c>
      <c r="F51" s="91">
        <v>4.55</v>
      </c>
      <c r="G51" s="91">
        <v>4.55</v>
      </c>
      <c r="H51" s="91">
        <v>4.55</v>
      </c>
      <c r="I51" s="91">
        <v>4.55</v>
      </c>
      <c r="J51" s="91">
        <v>4.55</v>
      </c>
      <c r="K51" s="90">
        <v>0</v>
      </c>
      <c r="L51" s="88">
        <v>3</v>
      </c>
      <c r="M51" s="89">
        <v>200000</v>
      </c>
      <c r="N51" s="89">
        <v>910000</v>
      </c>
      <c r="O51" s="98"/>
    </row>
    <row r="52" spans="2:15" ht="12" customHeight="1" x14ac:dyDescent="0.2">
      <c r="B52" s="33" t="s">
        <v>112</v>
      </c>
      <c r="C52" s="34" t="s">
        <v>199</v>
      </c>
      <c r="D52" s="91">
        <v>3.96</v>
      </c>
      <c r="E52" s="91">
        <v>3.96</v>
      </c>
      <c r="F52" s="91">
        <v>3.9</v>
      </c>
      <c r="G52" s="91">
        <v>3.91</v>
      </c>
      <c r="H52" s="91">
        <v>3.98</v>
      </c>
      <c r="I52" s="91">
        <v>3.9</v>
      </c>
      <c r="J52" s="91">
        <v>3.95</v>
      </c>
      <c r="K52" s="90">
        <v>-1.27</v>
      </c>
      <c r="L52" s="88">
        <v>10</v>
      </c>
      <c r="M52" s="89">
        <v>870000</v>
      </c>
      <c r="N52" s="89">
        <v>3401000</v>
      </c>
      <c r="O52" s="98"/>
    </row>
    <row r="53" spans="2:15" ht="12" customHeight="1" x14ac:dyDescent="0.2">
      <c r="B53" s="33" t="s">
        <v>86</v>
      </c>
      <c r="C53" s="34" t="s">
        <v>148</v>
      </c>
      <c r="D53" s="91">
        <v>1.22</v>
      </c>
      <c r="E53" s="91">
        <v>1.22</v>
      </c>
      <c r="F53" s="91">
        <v>1.21</v>
      </c>
      <c r="G53" s="91">
        <v>1.21</v>
      </c>
      <c r="H53" s="91">
        <v>1.22</v>
      </c>
      <c r="I53" s="91">
        <v>1.21</v>
      </c>
      <c r="J53" s="91">
        <v>1.22</v>
      </c>
      <c r="K53" s="90">
        <v>-0.82</v>
      </c>
      <c r="L53" s="88">
        <v>22</v>
      </c>
      <c r="M53" s="89">
        <v>25761185</v>
      </c>
      <c r="N53" s="89">
        <v>31171114</v>
      </c>
      <c r="O53" s="98"/>
    </row>
    <row r="54" spans="2:15" ht="12" customHeight="1" x14ac:dyDescent="0.2">
      <c r="B54" s="33" t="s">
        <v>42</v>
      </c>
      <c r="C54" s="34" t="s">
        <v>223</v>
      </c>
      <c r="D54" s="91">
        <v>0.84</v>
      </c>
      <c r="E54" s="91">
        <v>0.84</v>
      </c>
      <c r="F54" s="91">
        <v>0.81</v>
      </c>
      <c r="G54" s="91">
        <v>0.83</v>
      </c>
      <c r="H54" s="91">
        <v>0.82</v>
      </c>
      <c r="I54" s="91">
        <v>0.81</v>
      </c>
      <c r="J54" s="91">
        <v>0.84</v>
      </c>
      <c r="K54" s="90">
        <v>-3.57</v>
      </c>
      <c r="L54" s="88">
        <v>43</v>
      </c>
      <c r="M54" s="89">
        <v>169761651</v>
      </c>
      <c r="N54" s="89">
        <v>141219787</v>
      </c>
      <c r="O54" s="98"/>
    </row>
    <row r="55" spans="2:15" ht="12" customHeight="1" x14ac:dyDescent="0.2">
      <c r="B55" s="33" t="s">
        <v>45</v>
      </c>
      <c r="C55" s="34" t="s">
        <v>203</v>
      </c>
      <c r="D55" s="91">
        <v>2.77</v>
      </c>
      <c r="E55" s="91">
        <v>2.77</v>
      </c>
      <c r="F55" s="91">
        <v>2.75</v>
      </c>
      <c r="G55" s="91">
        <v>2.76</v>
      </c>
      <c r="H55" s="91">
        <v>2.79</v>
      </c>
      <c r="I55" s="91">
        <v>2.77</v>
      </c>
      <c r="J55" s="91">
        <v>2.8</v>
      </c>
      <c r="K55" s="90">
        <v>-1.07</v>
      </c>
      <c r="L55" s="88">
        <v>6</v>
      </c>
      <c r="M55" s="89">
        <v>1677276</v>
      </c>
      <c r="N55" s="89">
        <v>4633555</v>
      </c>
      <c r="O55" s="98"/>
    </row>
    <row r="56" spans="2:15" ht="12" customHeight="1" x14ac:dyDescent="0.2">
      <c r="B56" s="33" t="s">
        <v>87</v>
      </c>
      <c r="C56" s="34" t="s">
        <v>222</v>
      </c>
      <c r="D56" s="91">
        <v>2.15</v>
      </c>
      <c r="E56" s="91">
        <v>2.21</v>
      </c>
      <c r="F56" s="91">
        <v>2.15</v>
      </c>
      <c r="G56" s="91">
        <v>2.1800000000000002</v>
      </c>
      <c r="H56" s="91">
        <v>2.13</v>
      </c>
      <c r="I56" s="91">
        <v>2.17</v>
      </c>
      <c r="J56" s="91">
        <v>2.15</v>
      </c>
      <c r="K56" s="90">
        <v>0.93</v>
      </c>
      <c r="L56" s="88">
        <v>25</v>
      </c>
      <c r="M56" s="89">
        <v>10071229</v>
      </c>
      <c r="N56" s="89">
        <v>22003991</v>
      </c>
      <c r="O56" s="98"/>
    </row>
    <row r="57" spans="2:15" ht="12" customHeight="1" x14ac:dyDescent="0.2">
      <c r="B57" s="33" t="s">
        <v>115</v>
      </c>
      <c r="C57" s="33" t="s">
        <v>153</v>
      </c>
      <c r="D57" s="91">
        <v>1.9</v>
      </c>
      <c r="E57" s="91">
        <v>1.9</v>
      </c>
      <c r="F57" s="91">
        <v>1.9</v>
      </c>
      <c r="G57" s="91">
        <v>1.9</v>
      </c>
      <c r="H57" s="91">
        <v>1.93</v>
      </c>
      <c r="I57" s="91">
        <v>1.9</v>
      </c>
      <c r="J57" s="91">
        <v>1.9</v>
      </c>
      <c r="K57" s="90">
        <v>0</v>
      </c>
      <c r="L57" s="88">
        <v>1</v>
      </c>
      <c r="M57" s="89">
        <v>112500</v>
      </c>
      <c r="N57" s="89">
        <v>213750</v>
      </c>
      <c r="O57" s="98"/>
    </row>
    <row r="58" spans="2:15" ht="12" customHeight="1" x14ac:dyDescent="0.2">
      <c r="B58" s="33" t="s">
        <v>47</v>
      </c>
      <c r="C58" s="34" t="s">
        <v>212</v>
      </c>
      <c r="D58" s="91">
        <v>2.75</v>
      </c>
      <c r="E58" s="91">
        <v>2.84</v>
      </c>
      <c r="F58" s="91">
        <v>2.7</v>
      </c>
      <c r="G58" s="91">
        <v>2.77</v>
      </c>
      <c r="H58" s="91">
        <v>2.75</v>
      </c>
      <c r="I58" s="91">
        <v>2.84</v>
      </c>
      <c r="J58" s="91">
        <v>2.75</v>
      </c>
      <c r="K58" s="90">
        <v>3.27</v>
      </c>
      <c r="L58" s="88">
        <v>10</v>
      </c>
      <c r="M58" s="89">
        <v>7900000</v>
      </c>
      <c r="N58" s="89">
        <v>21857000</v>
      </c>
      <c r="O58" s="98"/>
    </row>
    <row r="59" spans="2:15" ht="12" customHeight="1" x14ac:dyDescent="0.2">
      <c r="B59" s="33" t="s">
        <v>48</v>
      </c>
      <c r="C59" s="34" t="s">
        <v>200</v>
      </c>
      <c r="D59" s="91">
        <v>1.97</v>
      </c>
      <c r="E59" s="91">
        <v>1.98</v>
      </c>
      <c r="F59" s="91">
        <v>1.97</v>
      </c>
      <c r="G59" s="91">
        <v>1.97</v>
      </c>
      <c r="H59" s="91">
        <v>1.85</v>
      </c>
      <c r="I59" s="91">
        <v>1.97</v>
      </c>
      <c r="J59" s="91">
        <v>1.85</v>
      </c>
      <c r="K59" s="90">
        <v>6.49</v>
      </c>
      <c r="L59" s="88">
        <v>3</v>
      </c>
      <c r="M59" s="89">
        <v>8004000</v>
      </c>
      <c r="N59" s="89">
        <v>15787880</v>
      </c>
      <c r="O59" s="98"/>
    </row>
    <row r="60" spans="2:15" ht="12" customHeight="1" x14ac:dyDescent="0.2">
      <c r="B60" s="33" t="s">
        <v>89</v>
      </c>
      <c r="C60" s="34" t="s">
        <v>178</v>
      </c>
      <c r="D60" s="91">
        <v>6.42</v>
      </c>
      <c r="E60" s="91">
        <v>6.58</v>
      </c>
      <c r="F60" s="91">
        <v>6.42</v>
      </c>
      <c r="G60" s="91">
        <v>6.58</v>
      </c>
      <c r="H60" s="91">
        <v>6.67</v>
      </c>
      <c r="I60" s="91">
        <v>6.58</v>
      </c>
      <c r="J60" s="91">
        <v>6.67</v>
      </c>
      <c r="K60" s="90">
        <v>-1.35</v>
      </c>
      <c r="L60" s="88">
        <v>9</v>
      </c>
      <c r="M60" s="89">
        <v>37329000</v>
      </c>
      <c r="N60" s="89">
        <v>245463430</v>
      </c>
      <c r="O60" s="98"/>
    </row>
    <row r="61" spans="2:15" ht="12" customHeight="1" x14ac:dyDescent="0.2">
      <c r="B61" s="33" t="s">
        <v>90</v>
      </c>
      <c r="C61" s="34" t="s">
        <v>187</v>
      </c>
      <c r="D61" s="91">
        <v>1</v>
      </c>
      <c r="E61" s="91">
        <v>1</v>
      </c>
      <c r="F61" s="91">
        <v>1</v>
      </c>
      <c r="G61" s="91">
        <v>1</v>
      </c>
      <c r="H61" s="91">
        <v>1.02</v>
      </c>
      <c r="I61" s="91">
        <v>1</v>
      </c>
      <c r="J61" s="91">
        <v>1.02</v>
      </c>
      <c r="K61" s="90">
        <v>-1.96</v>
      </c>
      <c r="L61" s="88">
        <v>4</v>
      </c>
      <c r="M61" s="89">
        <v>10256196</v>
      </c>
      <c r="N61" s="89">
        <v>10256196</v>
      </c>
      <c r="O61" s="98"/>
    </row>
    <row r="62" spans="2:15" ht="12" customHeight="1" x14ac:dyDescent="0.2">
      <c r="B62" s="33" t="s">
        <v>207</v>
      </c>
      <c r="C62" s="34" t="s">
        <v>208</v>
      </c>
      <c r="D62" s="91">
        <v>0.65</v>
      </c>
      <c r="E62" s="91">
        <v>0.65</v>
      </c>
      <c r="F62" s="91">
        <v>0.65</v>
      </c>
      <c r="G62" s="91">
        <v>0.65</v>
      </c>
      <c r="H62" s="91">
        <v>0.65</v>
      </c>
      <c r="I62" s="91">
        <v>0.65</v>
      </c>
      <c r="J62" s="91">
        <v>0.65</v>
      </c>
      <c r="K62" s="90">
        <v>0</v>
      </c>
      <c r="L62" s="88">
        <v>3</v>
      </c>
      <c r="M62" s="89">
        <v>1500000</v>
      </c>
      <c r="N62" s="89">
        <v>975000</v>
      </c>
      <c r="O62" s="98"/>
    </row>
    <row r="63" spans="2:15" ht="12" customHeight="1" x14ac:dyDescent="0.2">
      <c r="B63" s="128" t="s">
        <v>49</v>
      </c>
      <c r="C63" s="129"/>
      <c r="D63" s="129"/>
      <c r="E63" s="129"/>
      <c r="F63" s="129"/>
      <c r="G63" s="129"/>
      <c r="H63" s="129"/>
      <c r="I63" s="129"/>
      <c r="J63" s="129"/>
      <c r="K63" s="130"/>
      <c r="L63" s="88">
        <v>144</v>
      </c>
      <c r="M63" s="89">
        <v>273673721</v>
      </c>
      <c r="N63" s="89">
        <v>498455793</v>
      </c>
      <c r="O63" s="98"/>
    </row>
    <row r="64" spans="2:15" ht="12" customHeight="1" x14ac:dyDescent="0.2">
      <c r="B64" s="109" t="s">
        <v>50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1"/>
      <c r="O64" s="98"/>
    </row>
    <row r="65" spans="2:15" ht="12" customHeight="1" x14ac:dyDescent="0.2">
      <c r="B65" s="33" t="s">
        <v>116</v>
      </c>
      <c r="C65" s="34" t="s">
        <v>230</v>
      </c>
      <c r="D65" s="91">
        <v>24</v>
      </c>
      <c r="E65" s="91">
        <v>24</v>
      </c>
      <c r="F65" s="91">
        <v>23.35</v>
      </c>
      <c r="G65" s="91">
        <v>23.36</v>
      </c>
      <c r="H65" s="91">
        <v>23</v>
      </c>
      <c r="I65" s="91">
        <v>23.35</v>
      </c>
      <c r="J65" s="91">
        <v>23</v>
      </c>
      <c r="K65" s="90">
        <v>1.52</v>
      </c>
      <c r="L65" s="88">
        <v>8</v>
      </c>
      <c r="M65" s="89">
        <v>647972</v>
      </c>
      <c r="N65" s="89">
        <v>15137546</v>
      </c>
      <c r="O65" s="99"/>
    </row>
    <row r="66" spans="2:15" ht="12" customHeight="1" x14ac:dyDescent="0.2">
      <c r="B66" s="33" t="s">
        <v>53</v>
      </c>
      <c r="C66" s="34" t="s">
        <v>167</v>
      </c>
      <c r="D66" s="91">
        <v>28.3</v>
      </c>
      <c r="E66" s="91">
        <v>29.5</v>
      </c>
      <c r="F66" s="91">
        <v>28</v>
      </c>
      <c r="G66" s="91">
        <v>29.36</v>
      </c>
      <c r="H66" s="91">
        <v>28.53</v>
      </c>
      <c r="I66" s="91">
        <v>29.5</v>
      </c>
      <c r="J66" s="91">
        <v>28.3</v>
      </c>
      <c r="K66" s="90">
        <v>4.24</v>
      </c>
      <c r="L66" s="88">
        <v>6</v>
      </c>
      <c r="M66" s="89">
        <v>1190000</v>
      </c>
      <c r="N66" s="89">
        <v>34934000</v>
      </c>
      <c r="O66" s="99"/>
    </row>
    <row r="67" spans="2:15" ht="12" customHeight="1" x14ac:dyDescent="0.2">
      <c r="B67" s="33" t="s">
        <v>54</v>
      </c>
      <c r="C67" s="34" t="s">
        <v>229</v>
      </c>
      <c r="D67" s="91">
        <v>9.14</v>
      </c>
      <c r="E67" s="91">
        <v>9.17</v>
      </c>
      <c r="F67" s="91">
        <v>9.01</v>
      </c>
      <c r="G67" s="91">
        <v>9.1199999999999992</v>
      </c>
      <c r="H67" s="91">
        <v>9.15</v>
      </c>
      <c r="I67" s="91">
        <v>9.1</v>
      </c>
      <c r="J67" s="91">
        <v>9.14</v>
      </c>
      <c r="K67" s="90">
        <v>-0.44</v>
      </c>
      <c r="L67" s="88">
        <v>20</v>
      </c>
      <c r="M67" s="89">
        <v>3518000</v>
      </c>
      <c r="N67" s="89">
        <v>32075730</v>
      </c>
      <c r="O67" s="99"/>
    </row>
    <row r="68" spans="2:15" ht="12" customHeight="1" x14ac:dyDescent="0.2">
      <c r="B68" s="33" t="s">
        <v>55</v>
      </c>
      <c r="C68" s="34" t="s">
        <v>184</v>
      </c>
      <c r="D68" s="91">
        <v>17</v>
      </c>
      <c r="E68" s="91">
        <v>17.350000000000001</v>
      </c>
      <c r="F68" s="91">
        <v>17</v>
      </c>
      <c r="G68" s="91">
        <v>17.14</v>
      </c>
      <c r="H68" s="91">
        <v>17</v>
      </c>
      <c r="I68" s="91">
        <v>17.3</v>
      </c>
      <c r="J68" s="91">
        <v>17</v>
      </c>
      <c r="K68" s="90">
        <v>1.76</v>
      </c>
      <c r="L68" s="88">
        <v>9</v>
      </c>
      <c r="M68" s="89">
        <v>911000</v>
      </c>
      <c r="N68" s="89">
        <v>15617600</v>
      </c>
      <c r="O68" s="99"/>
    </row>
    <row r="69" spans="2:15" ht="12" customHeight="1" x14ac:dyDescent="0.2">
      <c r="B69" s="33" t="s">
        <v>56</v>
      </c>
      <c r="C69" s="34" t="s">
        <v>195</v>
      </c>
      <c r="D69" s="91">
        <v>3.95</v>
      </c>
      <c r="E69" s="91">
        <v>4</v>
      </c>
      <c r="F69" s="91">
        <v>3.95</v>
      </c>
      <c r="G69" s="91">
        <v>3.99</v>
      </c>
      <c r="H69" s="91">
        <v>3.94</v>
      </c>
      <c r="I69" s="91">
        <v>4</v>
      </c>
      <c r="J69" s="91">
        <v>3.9</v>
      </c>
      <c r="K69" s="90">
        <v>2.56</v>
      </c>
      <c r="L69" s="88">
        <v>6</v>
      </c>
      <c r="M69" s="89">
        <v>1500000</v>
      </c>
      <c r="N69" s="89">
        <v>5992500</v>
      </c>
      <c r="O69" s="99"/>
    </row>
    <row r="70" spans="2:15" ht="12" customHeight="1" x14ac:dyDescent="0.2">
      <c r="B70" s="33" t="s">
        <v>176</v>
      </c>
      <c r="C70" s="34" t="s">
        <v>177</v>
      </c>
      <c r="D70" s="91">
        <v>27.5</v>
      </c>
      <c r="E70" s="91">
        <v>27.5</v>
      </c>
      <c r="F70" s="91">
        <v>26</v>
      </c>
      <c r="G70" s="91">
        <v>26.24</v>
      </c>
      <c r="H70" s="91">
        <v>26</v>
      </c>
      <c r="I70" s="91">
        <v>26</v>
      </c>
      <c r="J70" s="91">
        <v>26</v>
      </c>
      <c r="K70" s="90">
        <v>0</v>
      </c>
      <c r="L70" s="88">
        <v>4</v>
      </c>
      <c r="M70" s="89">
        <v>25080</v>
      </c>
      <c r="N70" s="89">
        <v>658162</v>
      </c>
      <c r="O70" s="99"/>
    </row>
    <row r="71" spans="2:15" ht="12" customHeight="1" x14ac:dyDescent="0.2">
      <c r="B71" s="33" t="s">
        <v>118</v>
      </c>
      <c r="C71" s="33" t="s">
        <v>175</v>
      </c>
      <c r="D71" s="91">
        <v>24</v>
      </c>
      <c r="E71" s="91">
        <v>24</v>
      </c>
      <c r="F71" s="91">
        <v>24</v>
      </c>
      <c r="G71" s="91">
        <v>24</v>
      </c>
      <c r="H71" s="91">
        <v>24</v>
      </c>
      <c r="I71" s="91">
        <v>24</v>
      </c>
      <c r="J71" s="91">
        <v>24</v>
      </c>
      <c r="K71" s="90">
        <v>0</v>
      </c>
      <c r="L71" s="88">
        <v>1</v>
      </c>
      <c r="M71" s="89">
        <v>350</v>
      </c>
      <c r="N71" s="89">
        <v>8400</v>
      </c>
      <c r="O71" s="99"/>
    </row>
    <row r="72" spans="2:15" ht="12" customHeight="1" x14ac:dyDescent="0.2">
      <c r="B72" s="128" t="s">
        <v>57</v>
      </c>
      <c r="C72" s="129"/>
      <c r="D72" s="129"/>
      <c r="E72" s="129"/>
      <c r="F72" s="129"/>
      <c r="G72" s="129"/>
      <c r="H72" s="129"/>
      <c r="I72" s="129"/>
      <c r="J72" s="129"/>
      <c r="K72" s="130"/>
      <c r="L72" s="88">
        <v>54</v>
      </c>
      <c r="M72" s="89">
        <v>7792402</v>
      </c>
      <c r="N72" s="89">
        <v>104423938</v>
      </c>
      <c r="O72" s="74"/>
    </row>
    <row r="73" spans="2:15" ht="12" customHeight="1" x14ac:dyDescent="0.2">
      <c r="B73" s="109" t="s">
        <v>119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1"/>
    </row>
    <row r="74" spans="2:15" ht="12" customHeight="1" x14ac:dyDescent="0.2">
      <c r="B74" s="33" t="s">
        <v>122</v>
      </c>
      <c r="C74" s="34" t="s">
        <v>209</v>
      </c>
      <c r="D74" s="91">
        <v>1.3</v>
      </c>
      <c r="E74" s="91">
        <v>1.3</v>
      </c>
      <c r="F74" s="91">
        <v>1.3</v>
      </c>
      <c r="G74" s="91">
        <v>1.3</v>
      </c>
      <c r="H74" s="91">
        <v>1.3</v>
      </c>
      <c r="I74" s="91">
        <v>1.3</v>
      </c>
      <c r="J74" s="91">
        <v>1.3</v>
      </c>
      <c r="K74" s="90">
        <v>0</v>
      </c>
      <c r="L74" s="88">
        <v>2</v>
      </c>
      <c r="M74" s="89">
        <v>400000</v>
      </c>
      <c r="N74" s="89">
        <v>520000</v>
      </c>
    </row>
    <row r="75" spans="2:15" ht="12" customHeight="1" x14ac:dyDescent="0.2">
      <c r="B75" s="33" t="s">
        <v>123</v>
      </c>
      <c r="C75" s="33" t="s">
        <v>173</v>
      </c>
      <c r="D75" s="91">
        <v>0.88</v>
      </c>
      <c r="E75" s="91">
        <v>0.88</v>
      </c>
      <c r="F75" s="91">
        <v>0.85</v>
      </c>
      <c r="G75" s="91">
        <v>0.86</v>
      </c>
      <c r="H75" s="91">
        <v>0.88</v>
      </c>
      <c r="I75" s="91">
        <v>0.85</v>
      </c>
      <c r="J75" s="91">
        <v>0.88</v>
      </c>
      <c r="K75" s="90">
        <v>-3.41</v>
      </c>
      <c r="L75" s="88">
        <v>3</v>
      </c>
      <c r="M75" s="89">
        <v>19302</v>
      </c>
      <c r="N75" s="89">
        <v>16572</v>
      </c>
    </row>
    <row r="76" spans="2:15" ht="12" customHeight="1" x14ac:dyDescent="0.2">
      <c r="B76" s="33" t="s">
        <v>163</v>
      </c>
      <c r="C76" s="34" t="s">
        <v>213</v>
      </c>
      <c r="D76" s="91">
        <v>25</v>
      </c>
      <c r="E76" s="91">
        <v>25</v>
      </c>
      <c r="F76" s="91">
        <v>25</v>
      </c>
      <c r="G76" s="91">
        <v>25</v>
      </c>
      <c r="H76" s="91">
        <v>25</v>
      </c>
      <c r="I76" s="91">
        <v>25</v>
      </c>
      <c r="J76" s="91">
        <v>25</v>
      </c>
      <c r="K76" s="90">
        <v>0</v>
      </c>
      <c r="L76" s="88">
        <v>2</v>
      </c>
      <c r="M76" s="89">
        <v>27957</v>
      </c>
      <c r="N76" s="89">
        <v>698925</v>
      </c>
      <c r="O76" s="100"/>
    </row>
    <row r="77" spans="2:15" ht="12" customHeight="1" x14ac:dyDescent="0.2">
      <c r="B77" s="33" t="s">
        <v>126</v>
      </c>
      <c r="C77" s="34" t="s">
        <v>214</v>
      </c>
      <c r="D77" s="91">
        <v>8.6</v>
      </c>
      <c r="E77" s="91">
        <v>8.83</v>
      </c>
      <c r="F77" s="91">
        <v>8.5500000000000007</v>
      </c>
      <c r="G77" s="91">
        <v>8.6999999999999993</v>
      </c>
      <c r="H77" s="91">
        <v>8.73</v>
      </c>
      <c r="I77" s="91">
        <v>8.7799999999999994</v>
      </c>
      <c r="J77" s="91">
        <v>8.86</v>
      </c>
      <c r="K77" s="90">
        <v>-0.9</v>
      </c>
      <c r="L77" s="88">
        <v>37</v>
      </c>
      <c r="M77" s="89">
        <v>32778115</v>
      </c>
      <c r="N77" s="89">
        <v>285135485</v>
      </c>
      <c r="O77" s="100"/>
    </row>
    <row r="78" spans="2:15" ht="12" customHeight="1" x14ac:dyDescent="0.2">
      <c r="B78" s="33" t="s">
        <v>121</v>
      </c>
      <c r="C78" s="33" t="s">
        <v>215</v>
      </c>
      <c r="D78" s="91">
        <v>8</v>
      </c>
      <c r="E78" s="91">
        <v>8</v>
      </c>
      <c r="F78" s="91">
        <v>8</v>
      </c>
      <c r="G78" s="91">
        <v>8</v>
      </c>
      <c r="H78" s="91">
        <v>8.39</v>
      </c>
      <c r="I78" s="91">
        <v>8</v>
      </c>
      <c r="J78" s="91">
        <v>8.4</v>
      </c>
      <c r="K78" s="90">
        <v>-4.76</v>
      </c>
      <c r="L78" s="88">
        <v>5</v>
      </c>
      <c r="M78" s="89">
        <v>400000</v>
      </c>
      <c r="N78" s="89">
        <v>3200000</v>
      </c>
      <c r="O78" s="100"/>
    </row>
    <row r="79" spans="2:15" ht="12" customHeight="1" x14ac:dyDescent="0.2">
      <c r="B79" s="128" t="s">
        <v>133</v>
      </c>
      <c r="C79" s="129"/>
      <c r="D79" s="129"/>
      <c r="E79" s="129"/>
      <c r="F79" s="129"/>
      <c r="G79" s="129"/>
      <c r="H79" s="129"/>
      <c r="I79" s="129"/>
      <c r="J79" s="129"/>
      <c r="K79" s="130"/>
      <c r="L79" s="88">
        <v>49</v>
      </c>
      <c r="M79" s="89">
        <v>33625374</v>
      </c>
      <c r="N79" s="89">
        <v>289570982</v>
      </c>
      <c r="O79" s="100"/>
    </row>
    <row r="80" spans="2:15" ht="13.5" customHeight="1" x14ac:dyDescent="0.2">
      <c r="B80" s="128" t="s">
        <v>58</v>
      </c>
      <c r="C80" s="129"/>
      <c r="D80" s="129"/>
      <c r="E80" s="129"/>
      <c r="F80" s="129"/>
      <c r="G80" s="129"/>
      <c r="H80" s="129"/>
      <c r="I80" s="129"/>
      <c r="J80" s="129"/>
      <c r="K80" s="130"/>
      <c r="L80" s="54">
        <f>L33+L36+L39+L47+L63+L72+L79</f>
        <v>514</v>
      </c>
      <c r="M80" s="53">
        <f>M33+M36+M39+M47+M63+M72+M79</f>
        <v>755699358</v>
      </c>
      <c r="N80" s="53">
        <f>N33+N36+N39+N47+N63+N72+N79</f>
        <v>1517640478</v>
      </c>
      <c r="O80" s="100"/>
    </row>
    <row r="81" spans="2:15" ht="17.25" customHeight="1" x14ac:dyDescent="0.2">
      <c r="B81" s="47" t="s">
        <v>243</v>
      </c>
      <c r="C81" s="47"/>
      <c r="D81" s="47"/>
      <c r="E81" s="47"/>
      <c r="F81" s="26"/>
      <c r="G81" s="26"/>
      <c r="H81" s="26"/>
      <c r="I81" s="26"/>
      <c r="J81" s="26"/>
      <c r="K81" s="26"/>
      <c r="L81" s="101"/>
      <c r="M81" s="102"/>
      <c r="N81" s="102"/>
      <c r="O81" s="100"/>
    </row>
    <row r="82" spans="2:15" ht="17.25" customHeight="1" x14ac:dyDescent="0.2">
      <c r="B82" s="115" t="s">
        <v>59</v>
      </c>
      <c r="C82" s="115"/>
      <c r="D82" s="115"/>
      <c r="E82" s="115"/>
      <c r="F82" s="26"/>
      <c r="G82" s="26"/>
      <c r="H82" s="26"/>
      <c r="I82" s="117" t="s">
        <v>60</v>
      </c>
      <c r="J82" s="117"/>
      <c r="K82" s="117"/>
      <c r="L82" s="117"/>
      <c r="M82" s="117"/>
      <c r="N82" s="117"/>
    </row>
    <row r="83" spans="2:15" ht="27.75" customHeight="1" x14ac:dyDescent="0.2">
      <c r="B83" s="55" t="s">
        <v>61</v>
      </c>
      <c r="C83" s="25" t="s">
        <v>18</v>
      </c>
      <c r="D83" s="25" t="s">
        <v>62</v>
      </c>
      <c r="E83" s="56" t="s">
        <v>5</v>
      </c>
      <c r="F83" s="26"/>
      <c r="G83" s="26"/>
      <c r="H83" s="26"/>
      <c r="I83" s="112" t="s">
        <v>61</v>
      </c>
      <c r="J83" s="113"/>
      <c r="K83" s="114"/>
      <c r="L83" s="25" t="s">
        <v>18</v>
      </c>
      <c r="M83" s="25" t="s">
        <v>62</v>
      </c>
      <c r="N83" s="25" t="s">
        <v>5</v>
      </c>
    </row>
    <row r="84" spans="2:15" ht="15" customHeight="1" x14ac:dyDescent="0.2">
      <c r="B84" s="104" t="s">
        <v>244</v>
      </c>
      <c r="C84" s="103">
        <v>1.99</v>
      </c>
      <c r="D84" s="95">
        <v>9.94</v>
      </c>
      <c r="E84" s="93">
        <v>3213796</v>
      </c>
      <c r="F84" s="26"/>
      <c r="G84" s="26"/>
      <c r="H84" s="26"/>
      <c r="I84" s="106" t="s">
        <v>32</v>
      </c>
      <c r="J84" s="107"/>
      <c r="K84" s="108"/>
      <c r="L84" s="103">
        <v>1.27</v>
      </c>
      <c r="M84" s="96">
        <v>-9.2899999999999991</v>
      </c>
      <c r="N84" s="93">
        <v>50000</v>
      </c>
    </row>
    <row r="85" spans="2:15" ht="15" customHeight="1" x14ac:dyDescent="0.2">
      <c r="B85" s="104" t="s">
        <v>30</v>
      </c>
      <c r="C85" s="103">
        <v>2.29</v>
      </c>
      <c r="D85" s="95">
        <v>6.51</v>
      </c>
      <c r="E85" s="93">
        <v>950000</v>
      </c>
      <c r="F85" s="26"/>
      <c r="G85" s="26"/>
      <c r="H85" s="26"/>
      <c r="I85" s="106" t="s">
        <v>121</v>
      </c>
      <c r="J85" s="107"/>
      <c r="K85" s="108"/>
      <c r="L85" s="103">
        <v>8</v>
      </c>
      <c r="M85" s="96">
        <v>-4.76</v>
      </c>
      <c r="N85" s="93">
        <v>400000</v>
      </c>
    </row>
    <row r="86" spans="2:15" ht="15" customHeight="1" x14ac:dyDescent="0.2">
      <c r="B86" s="104" t="s">
        <v>48</v>
      </c>
      <c r="C86" s="103">
        <v>1.97</v>
      </c>
      <c r="D86" s="95">
        <v>6.49</v>
      </c>
      <c r="E86" s="93">
        <v>8004000</v>
      </c>
      <c r="F86" s="26"/>
      <c r="G86" s="26"/>
      <c r="H86" s="26"/>
      <c r="I86" s="106" t="s">
        <v>42</v>
      </c>
      <c r="J86" s="107"/>
      <c r="K86" s="108"/>
      <c r="L86" s="103">
        <v>0.81</v>
      </c>
      <c r="M86" s="96">
        <v>-3.57</v>
      </c>
      <c r="N86" s="93">
        <v>169761651</v>
      </c>
    </row>
    <row r="87" spans="2:15" ht="15" customHeight="1" x14ac:dyDescent="0.2">
      <c r="B87" s="104" t="s">
        <v>53</v>
      </c>
      <c r="C87" s="103">
        <v>29.5</v>
      </c>
      <c r="D87" s="95">
        <v>4.24</v>
      </c>
      <c r="E87" s="93">
        <v>1190000</v>
      </c>
      <c r="F87" s="26"/>
      <c r="G87" s="26"/>
      <c r="H87" s="26"/>
      <c r="I87" s="106" t="s">
        <v>123</v>
      </c>
      <c r="J87" s="107"/>
      <c r="K87" s="108"/>
      <c r="L87" s="103">
        <v>0.85</v>
      </c>
      <c r="M87" s="96">
        <v>-3.41</v>
      </c>
      <c r="N87" s="93">
        <v>19302</v>
      </c>
    </row>
    <row r="88" spans="2:15" ht="15" customHeight="1" x14ac:dyDescent="0.2">
      <c r="B88" s="104" t="s">
        <v>245</v>
      </c>
      <c r="C88" s="103">
        <v>0.83</v>
      </c>
      <c r="D88" s="95">
        <v>3.75</v>
      </c>
      <c r="E88" s="93">
        <v>147408408</v>
      </c>
      <c r="F88" s="26"/>
      <c r="G88" s="26"/>
      <c r="H88" s="26"/>
      <c r="I88" s="106" t="s">
        <v>84</v>
      </c>
      <c r="J88" s="107"/>
      <c r="K88" s="108"/>
      <c r="L88" s="103">
        <v>7.05</v>
      </c>
      <c r="M88" s="96">
        <v>-2.08</v>
      </c>
      <c r="N88" s="93">
        <v>6791527</v>
      </c>
    </row>
    <row r="89" spans="2:15" ht="15" customHeight="1" x14ac:dyDescent="0.2">
      <c r="B89" s="116" t="s">
        <v>5</v>
      </c>
      <c r="C89" s="116"/>
      <c r="D89" s="116"/>
      <c r="E89" s="116"/>
      <c r="F89" s="26"/>
      <c r="G89" s="26"/>
      <c r="H89" s="26"/>
      <c r="I89" s="115" t="s">
        <v>63</v>
      </c>
      <c r="J89" s="115"/>
      <c r="K89" s="115"/>
      <c r="L89" s="115"/>
      <c r="M89" s="115"/>
      <c r="N89" s="115"/>
    </row>
    <row r="90" spans="2:15" ht="27" customHeight="1" x14ac:dyDescent="0.2">
      <c r="B90" s="24" t="s">
        <v>61</v>
      </c>
      <c r="C90" s="25" t="s">
        <v>18</v>
      </c>
      <c r="D90" s="25" t="s">
        <v>64</v>
      </c>
      <c r="E90" s="25" t="s">
        <v>5</v>
      </c>
      <c r="F90" s="26"/>
      <c r="G90" s="26"/>
      <c r="H90" s="26"/>
      <c r="I90" s="112" t="s">
        <v>61</v>
      </c>
      <c r="J90" s="113"/>
      <c r="K90" s="114"/>
      <c r="L90" s="25" t="s">
        <v>18</v>
      </c>
      <c r="M90" s="25" t="s">
        <v>62</v>
      </c>
      <c r="N90" s="25" t="s">
        <v>22</v>
      </c>
    </row>
    <row r="91" spans="2:15" ht="15" customHeight="1" x14ac:dyDescent="0.2">
      <c r="B91" s="104" t="s">
        <v>246</v>
      </c>
      <c r="C91" s="103">
        <v>0.81</v>
      </c>
      <c r="D91" s="92">
        <v>-3.57</v>
      </c>
      <c r="E91" s="93">
        <v>169761651</v>
      </c>
      <c r="F91" s="26"/>
      <c r="G91" s="26"/>
      <c r="H91" s="26"/>
      <c r="I91" s="106" t="s">
        <v>126</v>
      </c>
      <c r="J91" s="107"/>
      <c r="K91" s="108"/>
      <c r="L91" s="103">
        <v>8.7799999999999994</v>
      </c>
      <c r="M91" s="92">
        <v>-0.9</v>
      </c>
      <c r="N91" s="93">
        <v>285135485</v>
      </c>
    </row>
    <row r="92" spans="2:15" ht="15" customHeight="1" x14ac:dyDescent="0.2">
      <c r="B92" s="104" t="s">
        <v>245</v>
      </c>
      <c r="C92" s="103">
        <v>0.83</v>
      </c>
      <c r="D92" s="92">
        <v>3.75</v>
      </c>
      <c r="E92" s="93">
        <v>147408408</v>
      </c>
      <c r="F92" s="26"/>
      <c r="G92" s="26"/>
      <c r="H92" s="26"/>
      <c r="I92" s="106" t="s">
        <v>89</v>
      </c>
      <c r="J92" s="107"/>
      <c r="K92" s="108"/>
      <c r="L92" s="103">
        <v>6.58</v>
      </c>
      <c r="M92" s="92">
        <v>-1.35</v>
      </c>
      <c r="N92" s="93">
        <v>245463430</v>
      </c>
    </row>
    <row r="93" spans="2:15" ht="15" customHeight="1" x14ac:dyDescent="0.2">
      <c r="B93" s="104" t="s">
        <v>247</v>
      </c>
      <c r="C93" s="103">
        <v>1.93</v>
      </c>
      <c r="D93" s="92">
        <v>0.52</v>
      </c>
      <c r="E93" s="93">
        <v>55453500</v>
      </c>
      <c r="F93" s="26"/>
      <c r="G93" s="26"/>
      <c r="H93" s="26"/>
      <c r="I93" s="106" t="s">
        <v>42</v>
      </c>
      <c r="J93" s="107"/>
      <c r="K93" s="108"/>
      <c r="L93" s="103">
        <v>0.81</v>
      </c>
      <c r="M93" s="92">
        <v>-3.57</v>
      </c>
      <c r="N93" s="93">
        <v>141219787</v>
      </c>
    </row>
    <row r="94" spans="2:15" ht="15" customHeight="1" x14ac:dyDescent="0.2">
      <c r="B94" s="104" t="s">
        <v>248</v>
      </c>
      <c r="C94" s="103">
        <v>0.92</v>
      </c>
      <c r="D94" s="92">
        <v>-1.08</v>
      </c>
      <c r="E94" s="93">
        <v>46149335</v>
      </c>
      <c r="F94" s="26"/>
      <c r="G94" s="26"/>
      <c r="H94" s="26"/>
      <c r="I94" s="106" t="s">
        <v>218</v>
      </c>
      <c r="J94" s="107"/>
      <c r="K94" s="108"/>
      <c r="L94" s="103">
        <v>0.83</v>
      </c>
      <c r="M94" s="92">
        <v>3.75</v>
      </c>
      <c r="N94" s="93">
        <v>121496510</v>
      </c>
    </row>
    <row r="95" spans="2:15" ht="15" customHeight="1" x14ac:dyDescent="0.2">
      <c r="B95" s="104" t="s">
        <v>26</v>
      </c>
      <c r="C95" s="103">
        <v>0.85</v>
      </c>
      <c r="D95" s="92">
        <v>1.19</v>
      </c>
      <c r="E95" s="93">
        <v>42505000</v>
      </c>
      <c r="F95" s="26"/>
      <c r="G95" s="26"/>
      <c r="H95" s="26"/>
      <c r="I95" s="106" t="s">
        <v>182</v>
      </c>
      <c r="J95" s="107"/>
      <c r="K95" s="108"/>
      <c r="L95" s="103">
        <v>1.93</v>
      </c>
      <c r="M95" s="92">
        <v>0.52</v>
      </c>
      <c r="N95" s="93">
        <v>106696720</v>
      </c>
    </row>
    <row r="96" spans="2:15" ht="13.5" customHeight="1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9:13" ht="13.5" customHeight="1" x14ac:dyDescent="0.2">
      <c r="I97" s="105"/>
    </row>
    <row r="98" spans="9:13" ht="13.5" customHeight="1" x14ac:dyDescent="0.2">
      <c r="I98" s="105"/>
      <c r="J98" s="44"/>
      <c r="K98" s="82"/>
      <c r="M98" s="57"/>
    </row>
    <row r="99" spans="9:13" ht="15" customHeight="1" x14ac:dyDescent="0.2">
      <c r="I99" s="105"/>
      <c r="K99" s="82"/>
      <c r="M99" s="57"/>
    </row>
    <row r="100" spans="9:13" ht="15" customHeight="1" x14ac:dyDescent="0.2">
      <c r="I100" s="105"/>
      <c r="K100" s="82"/>
      <c r="M100" s="57"/>
    </row>
    <row r="101" spans="9:13" ht="12.75" customHeight="1" x14ac:dyDescent="0.2">
      <c r="I101" s="105"/>
      <c r="K101" s="82"/>
      <c r="M101" s="57"/>
    </row>
    <row r="102" spans="9:13" ht="15" customHeight="1" x14ac:dyDescent="0.2">
      <c r="I102" s="75"/>
      <c r="K102" s="82"/>
      <c r="M102" s="57"/>
    </row>
    <row r="103" spans="9:13" ht="15" customHeight="1" x14ac:dyDescent="0.2">
      <c r="I103" s="75"/>
    </row>
    <row r="104" spans="9:13" ht="15" customHeight="1" x14ac:dyDescent="0.2"/>
    <row r="105" spans="9:13" ht="15.75" customHeight="1" x14ac:dyDescent="0.2"/>
    <row r="106" spans="9:13" ht="13.5" customHeight="1" x14ac:dyDescent="0.2"/>
    <row r="107" spans="9:13" ht="15.75" customHeight="1" x14ac:dyDescent="0.2"/>
    <row r="108" spans="9:13" ht="18" customHeight="1" x14ac:dyDescent="0.2"/>
    <row r="109" spans="9:13" ht="19.5" customHeight="1" x14ac:dyDescent="0.2"/>
  </sheetData>
  <mergeCells count="35">
    <mergeCell ref="I86:K86"/>
    <mergeCell ref="I87:K87"/>
    <mergeCell ref="I88:K88"/>
    <mergeCell ref="B47:K47"/>
    <mergeCell ref="B63:K63"/>
    <mergeCell ref="B72:K72"/>
    <mergeCell ref="B80:K80"/>
    <mergeCell ref="B79:K79"/>
    <mergeCell ref="C4:D4"/>
    <mergeCell ref="C6:D6"/>
    <mergeCell ref="C7:D7"/>
    <mergeCell ref="B40:N40"/>
    <mergeCell ref="B17:N17"/>
    <mergeCell ref="B34:N34"/>
    <mergeCell ref="C36:K36"/>
    <mergeCell ref="C5:D5"/>
    <mergeCell ref="B33:K33"/>
    <mergeCell ref="B37:N37"/>
    <mergeCell ref="C39:K39"/>
    <mergeCell ref="I94:K94"/>
    <mergeCell ref="I95:K95"/>
    <mergeCell ref="B48:N48"/>
    <mergeCell ref="I90:K90"/>
    <mergeCell ref="I93:K93"/>
    <mergeCell ref="I89:N89"/>
    <mergeCell ref="B82:E82"/>
    <mergeCell ref="B89:E89"/>
    <mergeCell ref="I82:N82"/>
    <mergeCell ref="I83:K83"/>
    <mergeCell ref="B64:N64"/>
    <mergeCell ref="B73:N73"/>
    <mergeCell ref="I92:K92"/>
    <mergeCell ref="I91:K91"/>
    <mergeCell ref="I84:K84"/>
    <mergeCell ref="I85:K85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7"/>
  <sheetViews>
    <sheetView topLeftCell="A28" workbookViewId="0">
      <selection activeCell="D4" sqref="D4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35" t="s">
        <v>65</v>
      </c>
      <c r="C2" s="135"/>
      <c r="D2" s="135"/>
      <c r="E2" s="135"/>
      <c r="F2" s="23"/>
    </row>
    <row r="3" spans="2:6" ht="18" customHeight="1" x14ac:dyDescent="0.25">
      <c r="B3" s="135" t="s">
        <v>235</v>
      </c>
      <c r="C3" s="135"/>
      <c r="D3" s="135"/>
      <c r="E3" s="135"/>
      <c r="F3" s="135"/>
    </row>
    <row r="4" spans="2:6" ht="20.100000000000001" customHeight="1" x14ac:dyDescent="0.2">
      <c r="D4" s="73" t="s">
        <v>220</v>
      </c>
    </row>
    <row r="5" spans="2:6" ht="33.75" customHeight="1" x14ac:dyDescent="0.2">
      <c r="B5" s="22" t="s">
        <v>11</v>
      </c>
      <c r="C5" s="21" t="s">
        <v>12</v>
      </c>
      <c r="D5" s="20" t="s">
        <v>21</v>
      </c>
      <c r="E5" s="21" t="s">
        <v>66</v>
      </c>
      <c r="F5" s="21" t="s">
        <v>67</v>
      </c>
    </row>
    <row r="6" spans="2:6" ht="14.1" customHeight="1" x14ac:dyDescent="0.2">
      <c r="B6" s="131" t="s">
        <v>68</v>
      </c>
      <c r="C6" s="131"/>
      <c r="D6" s="131"/>
      <c r="E6" s="131"/>
      <c r="F6" s="131"/>
    </row>
    <row r="7" spans="2:6" ht="14.1" customHeight="1" x14ac:dyDescent="0.2">
      <c r="B7" s="71" t="s">
        <v>79</v>
      </c>
      <c r="C7" s="72" t="s">
        <v>151</v>
      </c>
      <c r="D7" s="19">
        <v>5</v>
      </c>
      <c r="E7" s="19">
        <v>6000000</v>
      </c>
      <c r="F7" s="19">
        <v>20105054.440000001</v>
      </c>
    </row>
    <row r="8" spans="2:6" ht="14.1" customHeight="1" x14ac:dyDescent="0.2">
      <c r="B8" s="63" t="s">
        <v>24</v>
      </c>
      <c r="C8" s="64" t="s">
        <v>170</v>
      </c>
      <c r="D8" s="19">
        <v>5</v>
      </c>
      <c r="E8" s="19">
        <v>13650828</v>
      </c>
      <c r="F8" s="19">
        <v>33258020.32</v>
      </c>
    </row>
    <row r="9" spans="2:6" ht="14.1" customHeight="1" x14ac:dyDescent="0.2">
      <c r="B9" s="71" t="s">
        <v>96</v>
      </c>
      <c r="C9" s="71" t="s">
        <v>204</v>
      </c>
      <c r="D9" s="19">
        <v>1</v>
      </c>
      <c r="E9" s="19">
        <v>7000</v>
      </c>
      <c r="F9" s="19">
        <v>7420</v>
      </c>
    </row>
    <row r="10" spans="2:6" ht="14.1" customHeight="1" x14ac:dyDescent="0.2">
      <c r="B10" s="71" t="s">
        <v>182</v>
      </c>
      <c r="C10" s="72" t="s">
        <v>183</v>
      </c>
      <c r="D10" s="19">
        <v>4</v>
      </c>
      <c r="E10" s="19">
        <v>10003500</v>
      </c>
      <c r="F10" s="19">
        <v>19206720</v>
      </c>
    </row>
    <row r="11" spans="2:6" ht="14.1" customHeight="1" x14ac:dyDescent="0.2">
      <c r="B11" s="71" t="s">
        <v>218</v>
      </c>
      <c r="C11" s="72" t="s">
        <v>219</v>
      </c>
      <c r="D11" s="19">
        <v>1</v>
      </c>
      <c r="E11" s="19">
        <v>10000</v>
      </c>
      <c r="F11" s="19">
        <v>8400</v>
      </c>
    </row>
    <row r="12" spans="2:6" ht="14.1" customHeight="1" x14ac:dyDescent="0.2">
      <c r="B12" s="71" t="s">
        <v>160</v>
      </c>
      <c r="C12" s="71" t="s">
        <v>161</v>
      </c>
      <c r="D12" s="19">
        <v>2</v>
      </c>
      <c r="E12" s="19">
        <v>1600000</v>
      </c>
      <c r="F12" s="19">
        <v>5168000</v>
      </c>
    </row>
    <row r="13" spans="2:6" ht="14.1" customHeight="1" x14ac:dyDescent="0.2">
      <c r="B13" s="132" t="s">
        <v>28</v>
      </c>
      <c r="C13" s="132"/>
      <c r="D13" s="62">
        <f>SUM(D7:D12)</f>
        <v>18</v>
      </c>
      <c r="E13" s="62">
        <f>SUM(E7:E12)</f>
        <v>31271328</v>
      </c>
      <c r="F13" s="62">
        <f>SUM(F7:F12)</f>
        <v>77753614.760000005</v>
      </c>
    </row>
    <row r="14" spans="2:6" ht="14.1" customHeight="1" x14ac:dyDescent="0.2">
      <c r="B14" s="131" t="s">
        <v>33</v>
      </c>
      <c r="C14" s="131"/>
      <c r="D14" s="131"/>
      <c r="E14" s="131"/>
      <c r="F14" s="131"/>
    </row>
    <row r="15" spans="2:6" ht="14.1" customHeight="1" x14ac:dyDescent="0.2">
      <c r="B15" s="71" t="s">
        <v>181</v>
      </c>
      <c r="C15" s="71" t="s">
        <v>171</v>
      </c>
      <c r="D15" s="19">
        <v>2</v>
      </c>
      <c r="E15" s="19">
        <v>2274</v>
      </c>
      <c r="F15" s="19">
        <v>97782</v>
      </c>
    </row>
    <row r="16" spans="2:6" ht="14.1" customHeight="1" x14ac:dyDescent="0.2">
      <c r="B16" s="71" t="s">
        <v>34</v>
      </c>
      <c r="C16" s="72" t="s">
        <v>140</v>
      </c>
      <c r="D16" s="19">
        <v>2</v>
      </c>
      <c r="E16" s="19">
        <v>5002500</v>
      </c>
      <c r="F16" s="19">
        <v>14457475</v>
      </c>
    </row>
    <row r="17" spans="2:6" ht="14.1" customHeight="1" x14ac:dyDescent="0.2">
      <c r="B17" s="71" t="s">
        <v>110</v>
      </c>
      <c r="C17" s="72" t="s">
        <v>166</v>
      </c>
      <c r="D17" s="19">
        <v>1</v>
      </c>
      <c r="E17" s="19">
        <v>3000</v>
      </c>
      <c r="F17" s="19">
        <v>6750</v>
      </c>
    </row>
    <row r="18" spans="2:6" ht="14.1" customHeight="1" x14ac:dyDescent="0.2">
      <c r="B18" s="132" t="s">
        <v>36</v>
      </c>
      <c r="C18" s="132"/>
      <c r="D18" s="19">
        <f>SUM(D15:D17)</f>
        <v>5</v>
      </c>
      <c r="E18" s="19">
        <f>SUM(E15:E17)</f>
        <v>5007774</v>
      </c>
      <c r="F18" s="19">
        <f>SUM(F15:F17)</f>
        <v>14562007</v>
      </c>
    </row>
    <row r="19" spans="2:6" ht="14.1" customHeight="1" x14ac:dyDescent="0.2">
      <c r="B19" s="131" t="s">
        <v>37</v>
      </c>
      <c r="C19" s="131"/>
      <c r="D19" s="131"/>
      <c r="E19" s="131"/>
      <c r="F19" s="131"/>
    </row>
    <row r="20" spans="2:6" ht="14.1" customHeight="1" x14ac:dyDescent="0.2">
      <c r="B20" s="71" t="s">
        <v>86</v>
      </c>
      <c r="C20" s="72" t="s">
        <v>148</v>
      </c>
      <c r="D20" s="19">
        <v>1</v>
      </c>
      <c r="E20" s="19">
        <v>8000</v>
      </c>
      <c r="F20" s="19">
        <v>9760</v>
      </c>
    </row>
    <row r="21" spans="2:6" ht="14.1" customHeight="1" x14ac:dyDescent="0.2">
      <c r="B21" s="71" t="s">
        <v>226</v>
      </c>
      <c r="C21" s="72" t="s">
        <v>227</v>
      </c>
      <c r="D21" s="19">
        <v>1</v>
      </c>
      <c r="E21" s="19">
        <v>3500</v>
      </c>
      <c r="F21" s="19">
        <v>7490</v>
      </c>
    </row>
    <row r="22" spans="2:6" ht="14.1" customHeight="1" x14ac:dyDescent="0.2">
      <c r="B22" s="71" t="s">
        <v>207</v>
      </c>
      <c r="C22" s="72" t="s">
        <v>208</v>
      </c>
      <c r="D22" s="19">
        <v>1</v>
      </c>
      <c r="E22" s="19">
        <v>200000</v>
      </c>
      <c r="F22" s="19">
        <v>130000</v>
      </c>
    </row>
    <row r="23" spans="2:6" ht="14.1" customHeight="1" x14ac:dyDescent="0.2">
      <c r="B23" s="71" t="s">
        <v>48</v>
      </c>
      <c r="C23" s="72" t="s">
        <v>200</v>
      </c>
      <c r="D23" s="19">
        <v>1</v>
      </c>
      <c r="E23" s="19">
        <v>4000</v>
      </c>
      <c r="F23" s="19">
        <v>7880</v>
      </c>
    </row>
    <row r="24" spans="2:6" ht="14.1" customHeight="1" x14ac:dyDescent="0.2">
      <c r="B24" s="132" t="s">
        <v>49</v>
      </c>
      <c r="C24" s="132"/>
      <c r="D24" s="19">
        <f>SUM(D20:D23)</f>
        <v>4</v>
      </c>
      <c r="E24" s="19">
        <f>SUM(E20:E23)</f>
        <v>215500</v>
      </c>
      <c r="F24" s="19">
        <f>SUM(F20:F23)</f>
        <v>155130</v>
      </c>
    </row>
    <row r="25" spans="2:6" ht="14.1" customHeight="1" x14ac:dyDescent="0.2">
      <c r="B25" s="131" t="s">
        <v>50</v>
      </c>
      <c r="C25" s="131"/>
      <c r="D25" s="131"/>
      <c r="E25" s="131"/>
      <c r="F25" s="131"/>
    </row>
    <row r="26" spans="2:6" ht="14.1" customHeight="1" x14ac:dyDescent="0.2">
      <c r="B26" s="71" t="s">
        <v>53</v>
      </c>
      <c r="C26" s="72" t="s">
        <v>167</v>
      </c>
      <c r="D26" s="19">
        <v>1</v>
      </c>
      <c r="E26" s="19">
        <v>3300</v>
      </c>
      <c r="F26" s="19">
        <v>93390</v>
      </c>
    </row>
    <row r="27" spans="2:6" ht="14.1" customHeight="1" x14ac:dyDescent="0.2">
      <c r="B27" s="71" t="s">
        <v>116</v>
      </c>
      <c r="C27" s="72" t="s">
        <v>230</v>
      </c>
      <c r="D27" s="19">
        <v>1</v>
      </c>
      <c r="E27" s="19">
        <v>4000</v>
      </c>
      <c r="F27" s="19">
        <v>96000</v>
      </c>
    </row>
    <row r="28" spans="2:6" ht="14.1" customHeight="1" x14ac:dyDescent="0.2">
      <c r="B28" s="71" t="s">
        <v>176</v>
      </c>
      <c r="C28" s="72" t="s">
        <v>177</v>
      </c>
      <c r="D28" s="19">
        <v>2</v>
      </c>
      <c r="E28" s="19">
        <v>4080</v>
      </c>
      <c r="F28" s="19">
        <v>112162</v>
      </c>
    </row>
    <row r="29" spans="2:6" ht="14.1" customHeight="1" x14ac:dyDescent="0.2">
      <c r="B29" s="71" t="s">
        <v>118</v>
      </c>
      <c r="C29" s="71" t="s">
        <v>175</v>
      </c>
      <c r="D29" s="19">
        <v>1</v>
      </c>
      <c r="E29" s="19">
        <v>350</v>
      </c>
      <c r="F29" s="19">
        <v>8400</v>
      </c>
    </row>
    <row r="30" spans="2:6" ht="14.1" customHeight="1" x14ac:dyDescent="0.2">
      <c r="B30" s="132" t="s">
        <v>249</v>
      </c>
      <c r="C30" s="132"/>
      <c r="D30" s="19">
        <f>SUM(D26:D29)</f>
        <v>5</v>
      </c>
      <c r="E30" s="19">
        <f>SUM(E26:E29)</f>
        <v>11730</v>
      </c>
      <c r="F30" s="19">
        <f>SUM(F26:F29)</f>
        <v>309952</v>
      </c>
    </row>
    <row r="31" spans="2:6" ht="14.1" customHeight="1" x14ac:dyDescent="0.2">
      <c r="B31" s="131" t="s">
        <v>119</v>
      </c>
      <c r="C31" s="131"/>
      <c r="D31" s="131"/>
      <c r="E31" s="131"/>
      <c r="F31" s="131"/>
    </row>
    <row r="32" spans="2:6" ht="14.1" customHeight="1" x14ac:dyDescent="0.2">
      <c r="B32" s="71" t="s">
        <v>122</v>
      </c>
      <c r="C32" s="72" t="s">
        <v>209</v>
      </c>
      <c r="D32" s="19">
        <v>2</v>
      </c>
      <c r="E32" s="19">
        <v>400000</v>
      </c>
      <c r="F32" s="19">
        <v>520000</v>
      </c>
    </row>
    <row r="33" spans="2:6" ht="14.1" customHeight="1" x14ac:dyDescent="0.2">
      <c r="B33" s="71" t="s">
        <v>126</v>
      </c>
      <c r="C33" s="72" t="s">
        <v>214</v>
      </c>
      <c r="D33" s="19">
        <v>1</v>
      </c>
      <c r="E33" s="19">
        <v>1000</v>
      </c>
      <c r="F33" s="19">
        <v>8600</v>
      </c>
    </row>
    <row r="34" spans="2:6" ht="14.1" customHeight="1" x14ac:dyDescent="0.2">
      <c r="B34" s="71" t="s">
        <v>123</v>
      </c>
      <c r="C34" s="71" t="s">
        <v>173</v>
      </c>
      <c r="D34" s="19">
        <v>1</v>
      </c>
      <c r="E34" s="19">
        <v>5500</v>
      </c>
      <c r="F34" s="19">
        <v>4840</v>
      </c>
    </row>
    <row r="35" spans="2:6" ht="14.1" customHeight="1" x14ac:dyDescent="0.2">
      <c r="B35" s="71" t="s">
        <v>163</v>
      </c>
      <c r="C35" s="72" t="s">
        <v>213</v>
      </c>
      <c r="D35" s="19">
        <v>1</v>
      </c>
      <c r="E35" s="19">
        <v>4000</v>
      </c>
      <c r="F35" s="19">
        <v>100000</v>
      </c>
    </row>
    <row r="36" spans="2:6" ht="14.1" customHeight="1" x14ac:dyDescent="0.2">
      <c r="B36" s="133" t="s">
        <v>133</v>
      </c>
      <c r="C36" s="134"/>
      <c r="D36" s="19">
        <f>SUM(D32:D35)</f>
        <v>5</v>
      </c>
      <c r="E36" s="19">
        <f>SUM(E32:E35)</f>
        <v>410500</v>
      </c>
      <c r="F36" s="19">
        <f>SUM(F32:F35)</f>
        <v>633440</v>
      </c>
    </row>
    <row r="37" spans="2:6" ht="14.1" customHeight="1" x14ac:dyDescent="0.2">
      <c r="B37" s="133" t="s">
        <v>58</v>
      </c>
      <c r="C37" s="134"/>
      <c r="D37" s="62">
        <f>D13+D18+D24+D30+D36</f>
        <v>37</v>
      </c>
      <c r="E37" s="62">
        <f>E13+E18+E24+E30+E36</f>
        <v>36916832</v>
      </c>
      <c r="F37" s="62">
        <f>F13+F18+F24+F30+F36</f>
        <v>93414143.760000005</v>
      </c>
    </row>
    <row r="38" spans="2:6" ht="14.1" customHeight="1" x14ac:dyDescent="0.2">
      <c r="B38" s="26"/>
      <c r="C38" s="26"/>
      <c r="D38" s="26"/>
      <c r="E38" s="26"/>
      <c r="F38" s="26"/>
    </row>
    <row r="39" spans="2:6" ht="14.1" customHeight="1" x14ac:dyDescent="0.2">
      <c r="B39" s="26"/>
      <c r="D39" s="79" t="s">
        <v>232</v>
      </c>
      <c r="E39" s="26"/>
      <c r="F39" s="26"/>
    </row>
    <row r="40" spans="2:6" ht="33.75" customHeight="1" x14ac:dyDescent="0.2">
      <c r="B40" s="22" t="s">
        <v>11</v>
      </c>
      <c r="C40" s="21" t="s">
        <v>12</v>
      </c>
      <c r="D40" s="20" t="s">
        <v>21</v>
      </c>
      <c r="E40" s="21" t="s">
        <v>66</v>
      </c>
      <c r="F40" s="21" t="s">
        <v>67</v>
      </c>
    </row>
    <row r="41" spans="2:6" ht="14.1" customHeight="1" x14ac:dyDescent="0.2">
      <c r="B41" s="131" t="s">
        <v>68</v>
      </c>
      <c r="C41" s="131"/>
      <c r="D41" s="131"/>
      <c r="E41" s="131"/>
      <c r="F41" s="131"/>
    </row>
    <row r="42" spans="2:6" ht="14.1" customHeight="1" x14ac:dyDescent="0.2">
      <c r="B42" s="71" t="s">
        <v>127</v>
      </c>
      <c r="C42" s="72" t="s">
        <v>172</v>
      </c>
      <c r="D42" s="19">
        <v>3</v>
      </c>
      <c r="E42" s="19">
        <v>27000000</v>
      </c>
      <c r="F42" s="19">
        <v>24990000</v>
      </c>
    </row>
    <row r="43" spans="2:6" ht="14.1" customHeight="1" x14ac:dyDescent="0.2">
      <c r="B43" s="71" t="s">
        <v>160</v>
      </c>
      <c r="C43" s="71" t="s">
        <v>161</v>
      </c>
      <c r="D43" s="19">
        <v>1</v>
      </c>
      <c r="E43" s="19">
        <v>500000</v>
      </c>
      <c r="F43" s="19">
        <v>1585000</v>
      </c>
    </row>
    <row r="44" spans="2:6" ht="14.1" customHeight="1" x14ac:dyDescent="0.2">
      <c r="B44" s="71" t="s">
        <v>182</v>
      </c>
      <c r="C44" s="72" t="s">
        <v>183</v>
      </c>
      <c r="D44" s="19">
        <v>11</v>
      </c>
      <c r="E44" s="19">
        <v>34000000</v>
      </c>
      <c r="F44" s="19">
        <v>65330000</v>
      </c>
    </row>
    <row r="45" spans="2:6" ht="14.1" customHeight="1" x14ac:dyDescent="0.2">
      <c r="B45" s="63" t="s">
        <v>24</v>
      </c>
      <c r="C45" s="64" t="s">
        <v>170</v>
      </c>
      <c r="D45" s="19">
        <v>8</v>
      </c>
      <c r="E45" s="19">
        <v>13077829</v>
      </c>
      <c r="F45" s="19">
        <v>31949902.760000002</v>
      </c>
    </row>
    <row r="46" spans="2:6" ht="14.1" customHeight="1" x14ac:dyDescent="0.2">
      <c r="B46" s="132" t="s">
        <v>28</v>
      </c>
      <c r="C46" s="132"/>
      <c r="D46" s="19">
        <f>SUM(D42:D45)</f>
        <v>23</v>
      </c>
      <c r="E46" s="19">
        <f>SUM(E42:E45)</f>
        <v>74577829</v>
      </c>
      <c r="F46" s="19">
        <f>SUM(F42:F45)</f>
        <v>123854902.76000001</v>
      </c>
    </row>
    <row r="47" spans="2:6" ht="14.1" customHeight="1" x14ac:dyDescent="0.2">
      <c r="B47" s="131" t="s">
        <v>37</v>
      </c>
      <c r="C47" s="131"/>
      <c r="D47" s="131"/>
      <c r="E47" s="131"/>
      <c r="F47" s="131"/>
    </row>
    <row r="48" spans="2:6" ht="14.1" customHeight="1" x14ac:dyDescent="0.2">
      <c r="B48" s="71" t="s">
        <v>114</v>
      </c>
      <c r="C48" s="72" t="s">
        <v>145</v>
      </c>
      <c r="D48" s="19">
        <v>3</v>
      </c>
      <c r="E48" s="19">
        <v>200000</v>
      </c>
      <c r="F48" s="19">
        <v>910000</v>
      </c>
    </row>
    <row r="49" spans="2:6" ht="14.1" customHeight="1" x14ac:dyDescent="0.2">
      <c r="B49" s="71" t="s">
        <v>86</v>
      </c>
      <c r="C49" s="72" t="s">
        <v>148</v>
      </c>
      <c r="D49" s="19">
        <v>14</v>
      </c>
      <c r="E49" s="19">
        <v>20000000</v>
      </c>
      <c r="F49" s="19">
        <v>24200080</v>
      </c>
    </row>
    <row r="50" spans="2:6" ht="14.1" customHeight="1" x14ac:dyDescent="0.2">
      <c r="B50" s="71" t="s">
        <v>42</v>
      </c>
      <c r="C50" s="72" t="s">
        <v>223</v>
      </c>
      <c r="D50" s="19">
        <v>4</v>
      </c>
      <c r="E50" s="19">
        <v>14761651</v>
      </c>
      <c r="F50" s="19">
        <v>12399786.84</v>
      </c>
    </row>
    <row r="51" spans="2:6" ht="14.1" customHeight="1" x14ac:dyDescent="0.2">
      <c r="B51" s="132" t="s">
        <v>49</v>
      </c>
      <c r="C51" s="132"/>
      <c r="D51" s="19">
        <f>SUM(D48:D50)</f>
        <v>21</v>
      </c>
      <c r="E51" s="19">
        <f>SUM(E48:E50)</f>
        <v>34961651</v>
      </c>
      <c r="F51" s="19">
        <f>SUM(F48:F50)</f>
        <v>37509866.840000004</v>
      </c>
    </row>
    <row r="52" spans="2:6" ht="14.1" customHeight="1" x14ac:dyDescent="0.2">
      <c r="B52" s="131" t="s">
        <v>50</v>
      </c>
      <c r="C52" s="131"/>
      <c r="D52" s="131"/>
      <c r="E52" s="131"/>
      <c r="F52" s="131"/>
    </row>
    <row r="53" spans="2:6" ht="14.1" customHeight="1" x14ac:dyDescent="0.2">
      <c r="B53" s="71" t="s">
        <v>56</v>
      </c>
      <c r="C53" s="72" t="s">
        <v>195</v>
      </c>
      <c r="D53" s="19">
        <v>1</v>
      </c>
      <c r="E53" s="19">
        <v>150000</v>
      </c>
      <c r="F53" s="19">
        <v>592500</v>
      </c>
    </row>
    <row r="54" spans="2:6" ht="14.1" customHeight="1" x14ac:dyDescent="0.2">
      <c r="B54" s="71" t="s">
        <v>55</v>
      </c>
      <c r="C54" s="72" t="s">
        <v>184</v>
      </c>
      <c r="D54" s="19">
        <v>1</v>
      </c>
      <c r="E54" s="19">
        <v>200000</v>
      </c>
      <c r="F54" s="19">
        <v>3400000</v>
      </c>
    </row>
    <row r="55" spans="2:6" ht="14.1" customHeight="1" x14ac:dyDescent="0.2">
      <c r="B55" s="71" t="s">
        <v>53</v>
      </c>
      <c r="C55" s="72" t="s">
        <v>167</v>
      </c>
      <c r="D55" s="19">
        <v>1</v>
      </c>
      <c r="E55" s="19">
        <v>1000000</v>
      </c>
      <c r="F55" s="19">
        <v>29500000</v>
      </c>
    </row>
    <row r="56" spans="2:6" ht="14.1" customHeight="1" x14ac:dyDescent="0.2">
      <c r="B56" s="132" t="s">
        <v>249</v>
      </c>
      <c r="C56" s="132"/>
      <c r="D56" s="19">
        <f>SUM(D53:D55)</f>
        <v>3</v>
      </c>
      <c r="E56" s="19">
        <f>SUM(E53:E55)</f>
        <v>1350000</v>
      </c>
      <c r="F56" s="19">
        <f>SUM(F53:F55)</f>
        <v>33492500</v>
      </c>
    </row>
    <row r="57" spans="2:6" ht="14.1" customHeight="1" x14ac:dyDescent="0.2">
      <c r="B57" s="133" t="s">
        <v>58</v>
      </c>
      <c r="C57" s="134"/>
      <c r="D57" s="62">
        <f>D46+D51+D56</f>
        <v>47</v>
      </c>
      <c r="E57" s="62">
        <f>E46+E51+E56</f>
        <v>110889480</v>
      </c>
      <c r="F57" s="62">
        <f>F46+F51+F56</f>
        <v>194857269.60000002</v>
      </c>
    </row>
  </sheetData>
  <mergeCells count="20">
    <mergeCell ref="B41:F41"/>
    <mergeCell ref="B46:C46"/>
    <mergeCell ref="B14:F14"/>
    <mergeCell ref="B18:C18"/>
    <mergeCell ref="B2:E2"/>
    <mergeCell ref="B3:F3"/>
    <mergeCell ref="B37:C37"/>
    <mergeCell ref="B6:F6"/>
    <mergeCell ref="B13:C13"/>
    <mergeCell ref="B19:F19"/>
    <mergeCell ref="B24:C24"/>
    <mergeCell ref="B31:F31"/>
    <mergeCell ref="B36:C36"/>
    <mergeCell ref="B25:F25"/>
    <mergeCell ref="B30:C30"/>
    <mergeCell ref="B47:F47"/>
    <mergeCell ref="B51:C51"/>
    <mergeCell ref="B57:C57"/>
    <mergeCell ref="B52:F52"/>
    <mergeCell ref="B56:C5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opLeftCell="A10" workbookViewId="0">
      <selection activeCell="E31" sqref="E31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39" t="s">
        <v>236</v>
      </c>
      <c r="C1" s="139"/>
      <c r="D1" s="139"/>
      <c r="E1" s="139"/>
      <c r="F1" s="139"/>
      <c r="G1" s="139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4.45" customHeight="1" x14ac:dyDescent="0.2">
      <c r="B3" s="136" t="s">
        <v>231</v>
      </c>
      <c r="C3" s="137"/>
      <c r="D3" s="137"/>
      <c r="E3" s="137"/>
      <c r="F3" s="137"/>
      <c r="G3" s="138"/>
    </row>
    <row r="4" spans="2:7" ht="14.45" customHeight="1" x14ac:dyDescent="0.2">
      <c r="B4" s="71" t="s">
        <v>29</v>
      </c>
      <c r="C4" s="72" t="s">
        <v>191</v>
      </c>
      <c r="D4" s="66">
        <v>1.1499999999999999</v>
      </c>
      <c r="E4" s="66" t="s">
        <v>97</v>
      </c>
      <c r="F4" s="66">
        <v>1.1499999999999999</v>
      </c>
      <c r="G4" s="66">
        <v>1.2</v>
      </c>
    </row>
    <row r="5" spans="2:7" ht="14.45" customHeight="1" x14ac:dyDescent="0.2">
      <c r="B5" s="71" t="s">
        <v>82</v>
      </c>
      <c r="C5" s="72" t="s">
        <v>194</v>
      </c>
      <c r="D5" s="66">
        <v>0.93</v>
      </c>
      <c r="E5" s="66" t="s">
        <v>97</v>
      </c>
      <c r="F5" s="66">
        <v>0.91</v>
      </c>
      <c r="G5" s="66">
        <v>0.93</v>
      </c>
    </row>
    <row r="6" spans="2:7" ht="14.45" customHeight="1" x14ac:dyDescent="0.2">
      <c r="B6" s="71" t="s">
        <v>143</v>
      </c>
      <c r="C6" s="72" t="s">
        <v>144</v>
      </c>
      <c r="D6" s="67">
        <v>0.7</v>
      </c>
      <c r="E6" s="66" t="s">
        <v>97</v>
      </c>
      <c r="F6" s="65">
        <v>0.63</v>
      </c>
      <c r="G6" s="65">
        <v>0.75</v>
      </c>
    </row>
    <row r="7" spans="2:7" ht="14.45" customHeight="1" x14ac:dyDescent="0.2">
      <c r="B7" s="136" t="s">
        <v>69</v>
      </c>
      <c r="C7" s="137"/>
      <c r="D7" s="137"/>
      <c r="E7" s="137"/>
      <c r="F7" s="137"/>
      <c r="G7" s="138"/>
    </row>
    <row r="8" spans="2:7" ht="14.45" customHeight="1" x14ac:dyDescent="0.2">
      <c r="B8" s="61" t="s">
        <v>31</v>
      </c>
      <c r="C8" s="61" t="s">
        <v>130</v>
      </c>
      <c r="D8" s="65">
        <v>1.62</v>
      </c>
      <c r="E8" s="66" t="s">
        <v>95</v>
      </c>
      <c r="F8" s="65" t="s">
        <v>78</v>
      </c>
      <c r="G8" s="65" t="s">
        <v>78</v>
      </c>
    </row>
    <row r="9" spans="2:7" ht="14.45" customHeight="1" x14ac:dyDescent="0.2">
      <c r="B9" s="61" t="s">
        <v>104</v>
      </c>
      <c r="C9" s="61" t="s">
        <v>136</v>
      </c>
      <c r="D9" s="65">
        <v>1</v>
      </c>
      <c r="E9" s="66" t="s">
        <v>97</v>
      </c>
      <c r="F9" s="65" t="s">
        <v>78</v>
      </c>
      <c r="G9" s="65" t="s">
        <v>78</v>
      </c>
    </row>
    <row r="10" spans="2:7" ht="14.45" customHeight="1" x14ac:dyDescent="0.2">
      <c r="B10" s="61" t="s">
        <v>102</v>
      </c>
      <c r="C10" s="61" t="s">
        <v>185</v>
      </c>
      <c r="D10" s="65">
        <v>0.66</v>
      </c>
      <c r="E10" s="66" t="s">
        <v>97</v>
      </c>
      <c r="F10" s="65" t="s">
        <v>78</v>
      </c>
      <c r="G10" s="65">
        <v>0.66</v>
      </c>
    </row>
    <row r="11" spans="2:7" ht="14.45" customHeight="1" x14ac:dyDescent="0.2">
      <c r="B11" s="61" t="s">
        <v>134</v>
      </c>
      <c r="C11" s="61" t="s">
        <v>135</v>
      </c>
      <c r="D11" s="65">
        <v>0.69</v>
      </c>
      <c r="E11" s="66" t="s">
        <v>97</v>
      </c>
      <c r="F11" s="65" t="s">
        <v>78</v>
      </c>
      <c r="G11" s="65" t="s">
        <v>78</v>
      </c>
    </row>
    <row r="12" spans="2:7" ht="14.45" customHeight="1" x14ac:dyDescent="0.2">
      <c r="B12" s="61" t="s">
        <v>158</v>
      </c>
      <c r="C12" s="61" t="s">
        <v>157</v>
      </c>
      <c r="D12" s="65">
        <v>0.9</v>
      </c>
      <c r="E12" s="66" t="s">
        <v>97</v>
      </c>
      <c r="F12" s="65" t="s">
        <v>78</v>
      </c>
      <c r="G12" s="65">
        <v>0.9</v>
      </c>
    </row>
    <row r="13" spans="2:7" ht="14.45" customHeight="1" x14ac:dyDescent="0.2">
      <c r="B13" s="61" t="s">
        <v>202</v>
      </c>
      <c r="C13" s="61" t="s">
        <v>192</v>
      </c>
      <c r="D13" s="65">
        <v>0.86</v>
      </c>
      <c r="E13" s="66" t="s">
        <v>97</v>
      </c>
      <c r="F13" s="65" t="s">
        <v>78</v>
      </c>
      <c r="G13" s="65" t="s">
        <v>78</v>
      </c>
    </row>
    <row r="14" spans="2:7" ht="14.45" customHeight="1" x14ac:dyDescent="0.2">
      <c r="B14" s="61" t="s">
        <v>103</v>
      </c>
      <c r="C14" s="61" t="s">
        <v>221</v>
      </c>
      <c r="D14" s="65">
        <v>1.5</v>
      </c>
      <c r="E14" s="66" t="s">
        <v>97</v>
      </c>
      <c r="F14" s="65" t="s">
        <v>78</v>
      </c>
      <c r="G14" s="65">
        <v>1.45</v>
      </c>
    </row>
    <row r="15" spans="2:7" ht="14.45" customHeight="1" x14ac:dyDescent="0.2">
      <c r="B15" s="61" t="s">
        <v>101</v>
      </c>
      <c r="C15" s="61" t="s">
        <v>186</v>
      </c>
      <c r="D15" s="65">
        <v>0.51</v>
      </c>
      <c r="E15" s="66" t="s">
        <v>97</v>
      </c>
      <c r="F15" s="65" t="s">
        <v>78</v>
      </c>
      <c r="G15" s="65">
        <v>0.48</v>
      </c>
    </row>
    <row r="16" spans="2:7" ht="14.45" customHeight="1" x14ac:dyDescent="0.2">
      <c r="B16" s="136" t="s">
        <v>33</v>
      </c>
      <c r="C16" s="137"/>
      <c r="D16" s="137"/>
      <c r="E16" s="137"/>
      <c r="F16" s="137"/>
      <c r="G16" s="138"/>
    </row>
    <row r="17" spans="2:7" ht="14.45" customHeight="1" x14ac:dyDescent="0.2">
      <c r="B17" s="61" t="s">
        <v>105</v>
      </c>
      <c r="C17" s="61" t="s">
        <v>106</v>
      </c>
      <c r="D17" s="65">
        <v>8</v>
      </c>
      <c r="E17" s="66" t="s">
        <v>95</v>
      </c>
      <c r="F17" s="65" t="s">
        <v>78</v>
      </c>
      <c r="G17" s="65" t="s">
        <v>78</v>
      </c>
    </row>
    <row r="18" spans="2:7" ht="14.45" customHeight="1" x14ac:dyDescent="0.2">
      <c r="B18" s="71" t="s">
        <v>83</v>
      </c>
      <c r="C18" s="72" t="s">
        <v>152</v>
      </c>
      <c r="D18" s="65">
        <v>25.5</v>
      </c>
      <c r="E18" s="66" t="s">
        <v>97</v>
      </c>
      <c r="F18" s="65">
        <v>23</v>
      </c>
      <c r="G18" s="65">
        <v>25</v>
      </c>
    </row>
    <row r="19" spans="2:7" ht="14.45" customHeight="1" x14ac:dyDescent="0.2">
      <c r="B19" s="71" t="s">
        <v>108</v>
      </c>
      <c r="C19" s="71" t="s">
        <v>147</v>
      </c>
      <c r="D19" s="65">
        <v>2.85</v>
      </c>
      <c r="E19" s="66" t="s">
        <v>97</v>
      </c>
      <c r="F19" s="65" t="s">
        <v>78</v>
      </c>
      <c r="G19" s="65" t="s">
        <v>78</v>
      </c>
    </row>
    <row r="20" spans="2:7" ht="14.45" customHeight="1" x14ac:dyDescent="0.2">
      <c r="B20" s="136" t="s">
        <v>37</v>
      </c>
      <c r="C20" s="137"/>
      <c r="D20" s="137"/>
      <c r="E20" s="137"/>
      <c r="F20" s="137"/>
      <c r="G20" s="138"/>
    </row>
    <row r="21" spans="2:7" ht="14.45" customHeight="1" x14ac:dyDescent="0.2">
      <c r="B21" s="61" t="s">
        <v>38</v>
      </c>
      <c r="C21" s="61" t="s">
        <v>39</v>
      </c>
      <c r="D21" s="65">
        <v>0.9</v>
      </c>
      <c r="E21" s="66" t="s">
        <v>95</v>
      </c>
      <c r="F21" s="65" t="s">
        <v>78</v>
      </c>
      <c r="G21" s="65" t="s">
        <v>78</v>
      </c>
    </row>
    <row r="22" spans="2:7" ht="14.45" customHeight="1" x14ac:dyDescent="0.2">
      <c r="B22" s="61" t="s">
        <v>111</v>
      </c>
      <c r="C22" s="61" t="s">
        <v>154</v>
      </c>
      <c r="D22" s="65">
        <v>2.4900000000000002</v>
      </c>
      <c r="E22" s="66" t="s">
        <v>95</v>
      </c>
      <c r="F22" s="65" t="s">
        <v>78</v>
      </c>
      <c r="G22" s="65" t="s">
        <v>78</v>
      </c>
    </row>
    <row r="23" spans="2:7" ht="14.45" customHeight="1" x14ac:dyDescent="0.2">
      <c r="B23" s="61" t="s">
        <v>85</v>
      </c>
      <c r="C23" s="61" t="s">
        <v>174</v>
      </c>
      <c r="D23" s="65">
        <v>1.7</v>
      </c>
      <c r="E23" s="66" t="s">
        <v>95</v>
      </c>
      <c r="F23" s="65" t="s">
        <v>78</v>
      </c>
      <c r="G23" s="65" t="s">
        <v>78</v>
      </c>
    </row>
    <row r="24" spans="2:7" ht="14.45" customHeight="1" x14ac:dyDescent="0.2">
      <c r="B24" s="61" t="s">
        <v>180</v>
      </c>
      <c r="C24" s="61" t="s">
        <v>198</v>
      </c>
      <c r="D24" s="65">
        <v>1.32</v>
      </c>
      <c r="E24" s="66" t="s">
        <v>95</v>
      </c>
      <c r="F24" s="65" t="s">
        <v>78</v>
      </c>
      <c r="G24" s="65" t="s">
        <v>78</v>
      </c>
    </row>
    <row r="25" spans="2:7" ht="14.45" customHeight="1" x14ac:dyDescent="0.2">
      <c r="B25" s="61" t="s">
        <v>88</v>
      </c>
      <c r="C25" s="61" t="s">
        <v>156</v>
      </c>
      <c r="D25" s="65">
        <v>1.35</v>
      </c>
      <c r="E25" s="66" t="s">
        <v>97</v>
      </c>
      <c r="F25" s="65" t="s">
        <v>78</v>
      </c>
      <c r="G25" s="65">
        <v>1.35</v>
      </c>
    </row>
    <row r="26" spans="2:7" ht="14.45" customHeight="1" x14ac:dyDescent="0.2">
      <c r="B26" s="71" t="s">
        <v>46</v>
      </c>
      <c r="C26" s="72" t="s">
        <v>169</v>
      </c>
      <c r="D26" s="65">
        <v>2.7</v>
      </c>
      <c r="E26" s="66" t="s">
        <v>97</v>
      </c>
      <c r="F26" s="65">
        <v>2.65</v>
      </c>
      <c r="G26" s="65">
        <v>2.7</v>
      </c>
    </row>
    <row r="27" spans="2:7" ht="14.45" customHeight="1" x14ac:dyDescent="0.2">
      <c r="B27" s="61" t="s">
        <v>113</v>
      </c>
      <c r="C27" s="61" t="s">
        <v>193</v>
      </c>
      <c r="D27" s="65">
        <v>60</v>
      </c>
      <c r="E27" s="66" t="s">
        <v>97</v>
      </c>
      <c r="F27" s="65">
        <v>60</v>
      </c>
      <c r="G27" s="65" t="s">
        <v>78</v>
      </c>
    </row>
    <row r="28" spans="2:7" ht="14.45" customHeight="1" x14ac:dyDescent="0.2">
      <c r="B28" s="136" t="s">
        <v>139</v>
      </c>
      <c r="C28" s="137"/>
      <c r="D28" s="137"/>
      <c r="E28" s="137"/>
      <c r="F28" s="137"/>
      <c r="G28" s="138"/>
    </row>
    <row r="29" spans="2:7" ht="14.45" customHeight="1" x14ac:dyDescent="0.2">
      <c r="B29" s="61" t="s">
        <v>51</v>
      </c>
      <c r="C29" s="61" t="s">
        <v>52</v>
      </c>
      <c r="D29" s="65">
        <v>17.39</v>
      </c>
      <c r="E29" s="66" t="s">
        <v>95</v>
      </c>
      <c r="F29" s="65" t="s">
        <v>78</v>
      </c>
      <c r="G29" s="65" t="s">
        <v>78</v>
      </c>
    </row>
    <row r="30" spans="2:7" ht="14.45" customHeight="1" x14ac:dyDescent="0.2">
      <c r="B30" s="71" t="s">
        <v>117</v>
      </c>
      <c r="C30" s="72" t="s">
        <v>141</v>
      </c>
      <c r="D30" s="65">
        <v>11</v>
      </c>
      <c r="E30" s="66" t="s">
        <v>97</v>
      </c>
      <c r="F30" s="65">
        <v>11.05</v>
      </c>
      <c r="G30" s="65">
        <v>11.75</v>
      </c>
    </row>
    <row r="31" spans="2:7" ht="14.45" customHeight="1" x14ac:dyDescent="0.2">
      <c r="B31" s="71" t="s">
        <v>196</v>
      </c>
      <c r="C31" s="72" t="s">
        <v>197</v>
      </c>
      <c r="D31" s="65">
        <v>27.9</v>
      </c>
      <c r="E31" s="66" t="s">
        <v>97</v>
      </c>
      <c r="F31" s="65">
        <v>26</v>
      </c>
      <c r="G31" s="65">
        <v>28.9</v>
      </c>
    </row>
  </sheetData>
  <mergeCells count="6">
    <mergeCell ref="B28:G28"/>
    <mergeCell ref="B1:G1"/>
    <mergeCell ref="B7:G7"/>
    <mergeCell ref="B16:G16"/>
    <mergeCell ref="B20:G20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B32" sqref="B32:B34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57" t="s">
        <v>237</v>
      </c>
      <c r="C1" s="158"/>
      <c r="D1" s="158"/>
      <c r="E1" s="158"/>
      <c r="F1" s="158"/>
      <c r="G1" s="158"/>
      <c r="H1" s="159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44" t="s">
        <v>124</v>
      </c>
      <c r="C3" s="142">
        <v>1.35</v>
      </c>
      <c r="D3" s="140">
        <v>40678</v>
      </c>
      <c r="E3" s="16">
        <v>40685</v>
      </c>
      <c r="F3" s="15" t="s">
        <v>201</v>
      </c>
      <c r="G3" s="146" t="s">
        <v>129</v>
      </c>
      <c r="H3" s="146" t="s">
        <v>129</v>
      </c>
      <c r="I3" s="146" t="s">
        <v>129</v>
      </c>
    </row>
    <row r="4" spans="2:9" ht="17.100000000000001" customHeight="1" x14ac:dyDescent="0.2">
      <c r="B4" s="152"/>
      <c r="C4" s="153"/>
      <c r="D4" s="154"/>
      <c r="E4" s="14">
        <v>40973</v>
      </c>
      <c r="F4" s="13" t="s">
        <v>77</v>
      </c>
      <c r="G4" s="147"/>
      <c r="H4" s="147"/>
      <c r="I4" s="147"/>
    </row>
    <row r="5" spans="2:9" ht="17.100000000000001" customHeight="1" x14ac:dyDescent="0.2">
      <c r="B5" s="145"/>
      <c r="C5" s="143"/>
      <c r="D5" s="141"/>
      <c r="E5" s="12"/>
      <c r="F5" s="11" t="s">
        <v>132</v>
      </c>
      <c r="G5" s="148"/>
      <c r="H5" s="148"/>
      <c r="I5" s="148"/>
    </row>
    <row r="6" spans="2:9" ht="17.100000000000001" customHeight="1" x14ac:dyDescent="0.2">
      <c r="B6" s="144" t="s">
        <v>27</v>
      </c>
      <c r="C6" s="142">
        <v>0.85</v>
      </c>
      <c r="D6" s="140">
        <v>40682</v>
      </c>
      <c r="E6" s="45">
        <v>40689</v>
      </c>
      <c r="F6" s="155" t="s">
        <v>77</v>
      </c>
      <c r="G6" s="155" t="s">
        <v>228</v>
      </c>
      <c r="H6" s="149">
        <v>2</v>
      </c>
      <c r="I6" s="146" t="s">
        <v>129</v>
      </c>
    </row>
    <row r="7" spans="2:9" ht="17.100000000000001" customHeight="1" x14ac:dyDescent="0.2">
      <c r="B7" s="145"/>
      <c r="C7" s="143"/>
      <c r="D7" s="141"/>
      <c r="E7" s="46">
        <v>41011</v>
      </c>
      <c r="F7" s="156"/>
      <c r="G7" s="156"/>
      <c r="H7" s="151"/>
      <c r="I7" s="148"/>
    </row>
    <row r="8" spans="2:9" ht="12" customHeight="1" x14ac:dyDescent="0.2">
      <c r="B8" s="144" t="s">
        <v>99</v>
      </c>
      <c r="C8" s="142">
        <v>1.29</v>
      </c>
      <c r="D8" s="140">
        <v>40960</v>
      </c>
      <c r="E8" s="140">
        <v>40967</v>
      </c>
      <c r="F8" s="15" t="s">
        <v>201</v>
      </c>
      <c r="G8" s="7"/>
      <c r="H8" s="149" t="s">
        <v>129</v>
      </c>
      <c r="I8" s="149" t="s">
        <v>129</v>
      </c>
    </row>
    <row r="9" spans="2:9" ht="13.5" customHeight="1" x14ac:dyDescent="0.2">
      <c r="B9" s="152"/>
      <c r="C9" s="153"/>
      <c r="D9" s="154"/>
      <c r="E9" s="154"/>
      <c r="F9" s="13" t="s">
        <v>132</v>
      </c>
      <c r="G9" s="7" t="s">
        <v>137</v>
      </c>
      <c r="H9" s="150"/>
      <c r="I9" s="150"/>
    </row>
    <row r="10" spans="2:9" ht="15" customHeight="1" x14ac:dyDescent="0.2">
      <c r="B10" s="145"/>
      <c r="C10" s="143"/>
      <c r="D10" s="141"/>
      <c r="E10" s="141"/>
      <c r="F10" s="11" t="s">
        <v>216</v>
      </c>
      <c r="G10" s="7" t="s">
        <v>138</v>
      </c>
      <c r="H10" s="151"/>
      <c r="I10" s="151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1" t="s">
        <v>129</v>
      </c>
      <c r="I11" s="8" t="s">
        <v>129</v>
      </c>
    </row>
    <row r="12" spans="2:9" ht="15" customHeight="1" x14ac:dyDescent="0.2">
      <c r="B12" s="144" t="s">
        <v>80</v>
      </c>
      <c r="C12" s="142">
        <v>2.04</v>
      </c>
      <c r="D12" s="140">
        <v>41007</v>
      </c>
      <c r="E12" s="140">
        <v>41014</v>
      </c>
      <c r="F12" s="35" t="s">
        <v>201</v>
      </c>
      <c r="G12" s="38"/>
      <c r="H12" s="43"/>
      <c r="I12" s="146" t="s">
        <v>129</v>
      </c>
    </row>
    <row r="13" spans="2:9" ht="15" customHeight="1" x14ac:dyDescent="0.2">
      <c r="B13" s="152"/>
      <c r="C13" s="153"/>
      <c r="D13" s="154"/>
      <c r="E13" s="154"/>
      <c r="F13" s="36" t="s">
        <v>77</v>
      </c>
      <c r="G13" s="42" t="s">
        <v>137</v>
      </c>
      <c r="H13" s="40">
        <v>0.05</v>
      </c>
      <c r="I13" s="164"/>
    </row>
    <row r="14" spans="2:9" ht="15" customHeight="1" x14ac:dyDescent="0.2">
      <c r="B14" s="145"/>
      <c r="C14" s="143"/>
      <c r="D14" s="141"/>
      <c r="E14" s="141"/>
      <c r="F14" s="37" t="s">
        <v>132</v>
      </c>
      <c r="G14" s="51" t="s">
        <v>138</v>
      </c>
      <c r="H14" s="39">
        <v>0.2</v>
      </c>
      <c r="I14" s="148"/>
    </row>
    <row r="15" spans="2:9" ht="15" customHeight="1" x14ac:dyDescent="0.2">
      <c r="B15" s="144" t="s">
        <v>128</v>
      </c>
      <c r="C15" s="142">
        <v>1.81</v>
      </c>
      <c r="D15" s="140">
        <v>41022</v>
      </c>
      <c r="E15" s="140">
        <v>41029</v>
      </c>
      <c r="F15" s="48" t="s">
        <v>201</v>
      </c>
      <c r="G15" s="52"/>
      <c r="H15" s="52"/>
      <c r="I15" s="146" t="s">
        <v>129</v>
      </c>
    </row>
    <row r="16" spans="2:9" ht="15" customHeight="1" x14ac:dyDescent="0.2">
      <c r="B16" s="152"/>
      <c r="C16" s="153"/>
      <c r="D16" s="154"/>
      <c r="E16" s="154"/>
      <c r="F16" s="49" t="s">
        <v>77</v>
      </c>
      <c r="G16" s="52" t="s">
        <v>138</v>
      </c>
      <c r="H16" s="52">
        <v>0.25</v>
      </c>
      <c r="I16" s="164"/>
    </row>
    <row r="17" spans="2:9" ht="15" customHeight="1" x14ac:dyDescent="0.2">
      <c r="B17" s="145"/>
      <c r="C17" s="143"/>
      <c r="D17" s="141"/>
      <c r="E17" s="141"/>
      <c r="F17" s="50" t="s">
        <v>132</v>
      </c>
      <c r="G17" s="42" t="s">
        <v>137</v>
      </c>
      <c r="H17" s="52">
        <v>0.25</v>
      </c>
      <c r="I17" s="148"/>
    </row>
    <row r="18" spans="2:9" ht="17.100000000000001" customHeight="1" x14ac:dyDescent="0.2">
      <c r="B18" s="144" t="s">
        <v>100</v>
      </c>
      <c r="C18" s="142">
        <v>2.2000000000000002</v>
      </c>
      <c r="D18" s="140">
        <v>40861</v>
      </c>
      <c r="E18" s="140">
        <v>40868</v>
      </c>
      <c r="F18" s="15" t="s">
        <v>201</v>
      </c>
      <c r="G18" s="9" t="s">
        <v>137</v>
      </c>
      <c r="H18" s="2">
        <v>0.1355555</v>
      </c>
      <c r="I18" s="155" t="s">
        <v>78</v>
      </c>
    </row>
    <row r="19" spans="2:9" ht="17.100000000000001" customHeight="1" x14ac:dyDescent="0.2">
      <c r="B19" s="152"/>
      <c r="C19" s="153"/>
      <c r="D19" s="154"/>
      <c r="E19" s="154"/>
      <c r="F19" s="13" t="s">
        <v>132</v>
      </c>
      <c r="G19" s="7" t="s">
        <v>138</v>
      </c>
      <c r="H19" s="7">
        <v>0.2</v>
      </c>
      <c r="I19" s="163"/>
    </row>
    <row r="20" spans="2:9" ht="17.100000000000001" customHeight="1" x14ac:dyDescent="0.2">
      <c r="B20" s="145"/>
      <c r="C20" s="143"/>
      <c r="D20" s="141"/>
      <c r="E20" s="141"/>
      <c r="F20" s="11" t="s">
        <v>77</v>
      </c>
      <c r="G20" s="1"/>
      <c r="H20" s="1"/>
      <c r="I20" s="156"/>
    </row>
    <row r="21" spans="2:9" ht="17.100000000000001" customHeight="1" x14ac:dyDescent="0.2">
      <c r="B21" s="144" t="s">
        <v>109</v>
      </c>
      <c r="C21" s="142">
        <v>14.04</v>
      </c>
      <c r="D21" s="140">
        <v>41034</v>
      </c>
      <c r="E21" s="140">
        <v>41041</v>
      </c>
      <c r="F21" s="76" t="s">
        <v>201</v>
      </c>
      <c r="G21" s="149" t="s">
        <v>138</v>
      </c>
      <c r="H21" s="165">
        <v>0.42857139999999999</v>
      </c>
      <c r="I21" s="155" t="s">
        <v>78</v>
      </c>
    </row>
    <row r="22" spans="2:9" ht="17.100000000000001" customHeight="1" x14ac:dyDescent="0.2">
      <c r="B22" s="152"/>
      <c r="C22" s="153"/>
      <c r="D22" s="154"/>
      <c r="E22" s="154"/>
      <c r="F22" s="77" t="s">
        <v>132</v>
      </c>
      <c r="G22" s="150"/>
      <c r="H22" s="166"/>
      <c r="I22" s="163"/>
    </row>
    <row r="23" spans="2:9" ht="17.100000000000001" customHeight="1" x14ac:dyDescent="0.2">
      <c r="B23" s="145"/>
      <c r="C23" s="143"/>
      <c r="D23" s="141"/>
      <c r="E23" s="141"/>
      <c r="F23" s="78" t="s">
        <v>77</v>
      </c>
      <c r="G23" s="151"/>
      <c r="H23" s="167"/>
      <c r="I23" s="156"/>
    </row>
    <row r="24" spans="2:9" ht="17.100000000000001" customHeight="1" x14ac:dyDescent="0.2">
      <c r="B24" s="144" t="s">
        <v>44</v>
      </c>
      <c r="C24" s="142">
        <v>3.93</v>
      </c>
      <c r="D24" s="140">
        <v>40822</v>
      </c>
      <c r="E24" s="140">
        <v>40829</v>
      </c>
      <c r="F24" s="15" t="s">
        <v>201</v>
      </c>
      <c r="G24" s="160" t="s">
        <v>137</v>
      </c>
      <c r="H24" s="149">
        <v>1</v>
      </c>
      <c r="I24" s="160" t="s">
        <v>78</v>
      </c>
    </row>
    <row r="25" spans="2:9" ht="17.100000000000001" customHeight="1" x14ac:dyDescent="0.2">
      <c r="B25" s="145"/>
      <c r="C25" s="143"/>
      <c r="D25" s="141"/>
      <c r="E25" s="141"/>
      <c r="F25" s="13" t="s">
        <v>77</v>
      </c>
      <c r="G25" s="160"/>
      <c r="H25" s="156"/>
      <c r="I25" s="160"/>
    </row>
    <row r="26" spans="2:9" ht="17.100000000000001" customHeight="1" x14ac:dyDescent="0.2">
      <c r="B26" s="161" t="s">
        <v>41</v>
      </c>
      <c r="C26" s="142">
        <v>0.57999999999999996</v>
      </c>
      <c r="D26" s="140">
        <v>40912</v>
      </c>
      <c r="E26" s="140">
        <v>40875</v>
      </c>
      <c r="F26" s="15" t="s">
        <v>201</v>
      </c>
      <c r="G26" s="155" t="s">
        <v>137</v>
      </c>
      <c r="H26" s="149">
        <v>0.15</v>
      </c>
      <c r="I26" s="160" t="s">
        <v>78</v>
      </c>
    </row>
    <row r="27" spans="2:9" ht="17.100000000000001" customHeight="1" x14ac:dyDescent="0.2">
      <c r="B27" s="162"/>
      <c r="C27" s="143"/>
      <c r="D27" s="141"/>
      <c r="E27" s="141"/>
      <c r="F27" s="11" t="s">
        <v>77</v>
      </c>
      <c r="G27" s="156"/>
      <c r="H27" s="151"/>
      <c r="I27" s="160"/>
    </row>
    <row r="28" spans="2:9" ht="17.100000000000001" customHeight="1" x14ac:dyDescent="0.2">
      <c r="B28" s="144" t="s">
        <v>43</v>
      </c>
      <c r="C28" s="142">
        <v>0.67</v>
      </c>
      <c r="D28" s="140">
        <v>41036</v>
      </c>
      <c r="E28" s="140">
        <v>41043</v>
      </c>
      <c r="F28" s="80" t="s">
        <v>201</v>
      </c>
      <c r="G28" s="149" t="s">
        <v>137</v>
      </c>
      <c r="H28" s="149">
        <v>0.5</v>
      </c>
      <c r="I28" s="155" t="s">
        <v>78</v>
      </c>
    </row>
    <row r="29" spans="2:9" ht="17.100000000000001" customHeight="1" x14ac:dyDescent="0.2">
      <c r="B29" s="145"/>
      <c r="C29" s="143"/>
      <c r="D29" s="141"/>
      <c r="E29" s="141"/>
      <c r="F29" s="81" t="s">
        <v>77</v>
      </c>
      <c r="G29" s="151"/>
      <c r="H29" s="151"/>
      <c r="I29" s="156"/>
    </row>
    <row r="30" spans="2:9" ht="17.100000000000001" customHeight="1" x14ac:dyDescent="0.2">
      <c r="B30" s="144" t="s">
        <v>51</v>
      </c>
      <c r="C30" s="142">
        <v>17.39</v>
      </c>
      <c r="D30" s="168" t="s">
        <v>239</v>
      </c>
      <c r="E30" s="140">
        <v>41037</v>
      </c>
      <c r="F30" s="86" t="s">
        <v>201</v>
      </c>
      <c r="G30" s="160" t="s">
        <v>78</v>
      </c>
      <c r="H30" s="160" t="s">
        <v>78</v>
      </c>
      <c r="I30" s="160" t="s">
        <v>78</v>
      </c>
    </row>
    <row r="31" spans="2:9" ht="17.100000000000001" customHeight="1" x14ac:dyDescent="0.2">
      <c r="B31" s="145"/>
      <c r="C31" s="143"/>
      <c r="D31" s="169"/>
      <c r="E31" s="141"/>
      <c r="F31" s="87" t="s">
        <v>240</v>
      </c>
      <c r="G31" s="160"/>
      <c r="H31" s="160"/>
      <c r="I31" s="160"/>
    </row>
    <row r="32" spans="2:9" x14ac:dyDescent="0.2">
      <c r="B32" s="144" t="s">
        <v>120</v>
      </c>
      <c r="C32" s="142">
        <v>3.96</v>
      </c>
      <c r="D32" s="140">
        <v>41029</v>
      </c>
      <c r="E32" s="140">
        <v>41036</v>
      </c>
      <c r="F32" s="68" t="s">
        <v>201</v>
      </c>
      <c r="G32" s="149" t="s">
        <v>138</v>
      </c>
      <c r="H32" s="155" t="s">
        <v>78</v>
      </c>
      <c r="I32" s="155" t="s">
        <v>78</v>
      </c>
    </row>
    <row r="33" spans="2:9" x14ac:dyDescent="0.2">
      <c r="B33" s="152"/>
      <c r="C33" s="153"/>
      <c r="D33" s="154"/>
      <c r="E33" s="154"/>
      <c r="F33" s="69" t="s">
        <v>77</v>
      </c>
      <c r="G33" s="150"/>
      <c r="H33" s="163"/>
      <c r="I33" s="163"/>
    </row>
    <row r="34" spans="2:9" x14ac:dyDescent="0.2">
      <c r="B34" s="145"/>
      <c r="C34" s="143"/>
      <c r="D34" s="141"/>
      <c r="E34" s="141"/>
      <c r="F34" s="70" t="s">
        <v>132</v>
      </c>
      <c r="G34" s="151"/>
      <c r="H34" s="156"/>
      <c r="I34" s="156"/>
    </row>
  </sheetData>
  <mergeCells count="77">
    <mergeCell ref="I30:I31"/>
    <mergeCell ref="E30:E31"/>
    <mergeCell ref="G28:G29"/>
    <mergeCell ref="H28:H29"/>
    <mergeCell ref="I28:I29"/>
    <mergeCell ref="E28:E29"/>
    <mergeCell ref="D30:D31"/>
    <mergeCell ref="B30:B31"/>
    <mergeCell ref="C30:C31"/>
    <mergeCell ref="G30:G31"/>
    <mergeCell ref="H30:H31"/>
    <mergeCell ref="H21:H23"/>
    <mergeCell ref="I21:I23"/>
    <mergeCell ref="B21:B23"/>
    <mergeCell ref="C21:C23"/>
    <mergeCell ref="D21:D23"/>
    <mergeCell ref="E21:E23"/>
    <mergeCell ref="G21:G23"/>
    <mergeCell ref="H32:H34"/>
    <mergeCell ref="I32:I34"/>
    <mergeCell ref="B32:B34"/>
    <mergeCell ref="C32:C34"/>
    <mergeCell ref="D32:D34"/>
    <mergeCell ref="E32:E34"/>
    <mergeCell ref="G32:G34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I6:I7"/>
    <mergeCell ref="B1:H1"/>
    <mergeCell ref="B3:B5"/>
    <mergeCell ref="D3:D5"/>
    <mergeCell ref="C3:C5"/>
    <mergeCell ref="G3:G5"/>
    <mergeCell ref="H3:H5"/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8" zoomScale="110" zoomScaleNormal="110" workbookViewId="0">
      <selection activeCell="N35" sqref="N35"/>
    </sheetView>
  </sheetViews>
  <sheetFormatPr defaultRowHeight="14.25" x14ac:dyDescent="0.2"/>
  <sheetData>
    <row r="1" spans="1:11" ht="14.25" customHeight="1" x14ac:dyDescent="0.2">
      <c r="A1" s="170" t="s">
        <v>238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2012-05-08T10:48:58Z</dcterms:modified>
</cp:coreProperties>
</file>