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05" windowWidth="15600" windowHeight="1020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6" i="6" l="1"/>
  <c r="E36" i="6"/>
  <c r="D36" i="6"/>
  <c r="D35" i="6"/>
  <c r="E35" i="6"/>
  <c r="F35" i="6"/>
  <c r="D31" i="6"/>
  <c r="E31" i="6"/>
  <c r="F31" i="6"/>
  <c r="D28" i="6"/>
  <c r="E28" i="6"/>
  <c r="F28" i="6"/>
  <c r="F20" i="6"/>
  <c r="E20" i="6"/>
  <c r="D20" i="6"/>
  <c r="D19" i="6"/>
  <c r="E19" i="6"/>
  <c r="F19" i="6"/>
  <c r="D15" i="6"/>
  <c r="E15" i="6"/>
  <c r="F15" i="6"/>
  <c r="D12" i="6"/>
  <c r="E12" i="6"/>
  <c r="F12" i="6"/>
  <c r="C8" i="5"/>
  <c r="C7" i="5"/>
  <c r="C6" i="5"/>
  <c r="N71" i="5"/>
  <c r="M71" i="5"/>
  <c r="L71" i="5"/>
</calcChain>
</file>

<file path=xl/sharedStrings.xml><?xml version="1.0" encoding="utf-8"?>
<sst xmlns="http://schemas.openxmlformats.org/spreadsheetml/2006/main" count="436" uniqueCount="246">
  <si>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</si>
  <si>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</si>
  <si>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</si>
  <si>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</si>
  <si>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</si>
  <si>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</si>
  <si>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</si>
  <si>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</si>
  <si>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</si>
  <si>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</si>
  <si>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</si>
  <si>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</si>
  <si>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</si>
  <si>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</si>
  <si>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</si>
  <si>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</si>
  <si>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</si>
  <si>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</si>
  <si>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</si>
  <si>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</si>
  <si>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</si>
  <si>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</si>
  <si>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</si>
  <si>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</si>
  <si>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</si>
  <si>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</si>
  <si>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</si>
  <si>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</si>
  <si>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</si>
  <si>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</si>
  <si>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</si>
  <si>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</si>
  <si>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</si>
  <si>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</si>
  <si>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</si>
  <si>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</si>
  <si>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</si>
  <si>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</si>
  <si>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</si>
  <si>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</si>
  <si>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</si>
  <si>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</si>
  <si>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</si>
  <si>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</si>
  <si>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</si>
  <si>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</si>
  <si>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</si>
  <si>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</si>
  <si>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</si>
  <si>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</si>
  <si>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</si>
  <si>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</si>
  <si>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</si>
  <si>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</si>
  <si>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</si>
  <si>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</si>
  <si>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</si>
  <si>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</si>
  <si>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</si>
  <si>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</si>
  <si>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</si>
  <si>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</si>
  <si>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</si>
  <si>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</si>
  <si>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</si>
  <si>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</si>
  <si>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</si>
  <si>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</si>
  <si>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</si>
  <si>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</si>
  <si>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</si>
  <si>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</si>
  <si>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</si>
  <si>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</si>
  <si>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</si>
  <si>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</si>
  <si>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</si>
  <si>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</si>
  <si>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</si>
  <si>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</si>
  <si>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</si>
  <si>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</si>
  <si>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</si>
  <si>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</si>
  <si>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</si>
  <si>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</si>
  <si>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</si>
  <si>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</si>
  <si>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</si>
  <si>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</si>
  <si>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</si>
  <si>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</si>
  <si>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</si>
  <si>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</si>
  <si>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</si>
  <si>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</si>
  <si>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</si>
  <si>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</si>
  <si>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</si>
  <si>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</si>
  <si>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</si>
  <si>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</si>
  <si>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</si>
  <si>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</si>
  <si>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</si>
  <si>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</si>
  <si>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</si>
  <si>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</si>
  <si>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</si>
  <si>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</si>
  <si>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</si>
  <si>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</si>
  <si>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</si>
  <si>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</si>
  <si>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</si>
  <si>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</si>
  <si>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</si>
  <si>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</si>
  <si>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</si>
  <si>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</si>
  <si>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</si>
  <si>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</si>
  <si>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</si>
  <si>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</si>
  <si>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</si>
  <si>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</si>
  <si>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</si>
  <si>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</si>
  <si>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</si>
  <si>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</si>
  <si>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</si>
  <si>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</si>
  <si>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</si>
  <si>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</si>
  <si>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</si>
  <si>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</si>
  <si>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</si>
  <si>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</si>
  <si>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</si>
  <si>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</si>
  <si>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</si>
  <si>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</si>
  <si>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</si>
  <si>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</si>
  <si>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</si>
  <si>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</si>
  <si>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</si>
  <si>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</si>
  <si>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</si>
  <si>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</si>
  <si>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</si>
  <si>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</si>
  <si>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</si>
  <si>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</si>
  <si>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</si>
  <si>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</si>
  <si>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</si>
  <si>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</si>
  <si>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</si>
  <si>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</si>
  <si>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</si>
  <si>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</si>
  <si>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</si>
  <si>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</si>
  <si>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</si>
  <si>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</si>
  <si>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</si>
  <si>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</si>
  <si>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</si>
  <si>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</si>
  <si>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</si>
  <si>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</si>
  <si>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</si>
  <si>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</si>
  <si>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</si>
  <si>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</si>
  <si>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</si>
  <si>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</si>
  <si>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</si>
  <si>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</si>
  <si>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</si>
  <si>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</si>
  <si>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</si>
  <si>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</si>
  <si>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</si>
  <si>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</si>
  <si>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</si>
  <si>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</si>
  <si>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</si>
  <si>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</si>
  <si>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</si>
  <si>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</si>
  <si>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</si>
  <si>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</si>
  <si>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</si>
  <si>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</si>
  <si>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</si>
  <si>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</si>
  <si>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</si>
  <si>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</si>
  <si>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</si>
  <si>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</si>
  <si>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</si>
  <si>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</si>
  <si>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</si>
  <si>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</si>
  <si>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</si>
  <si>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</si>
  <si>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</si>
  <si>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</si>
  <si>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</si>
  <si>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</si>
  <si>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</si>
  <si>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</si>
  <si>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</si>
  <si>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</si>
  <si>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</si>
  <si>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</si>
  <si>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</si>
  <si>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</si>
  <si>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</si>
  <si>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AgricultureSector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</si>
  <si>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</si>
  <si>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</si>
  <si>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</si>
  <si>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</si>
  <si>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</si>
  <si>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</si>
  <si>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</si>
  <si>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</si>
  <si>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</si>
  <si>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</si>
  <si>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</si>
  <si>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>Sell</t>
  </si>
  <si>
    <t>SBMC</t>
  </si>
  <si>
    <t>Electronic Trading Session Monday 7/5/2012</t>
  </si>
  <si>
    <t>Non Iraqi's  Bulletin Monday 7/5/2012</t>
  </si>
  <si>
    <t xml:space="preserve"> Non Trading Companies in Iraq Stock Exchange for Monday 7/5/2012</t>
  </si>
  <si>
    <t>Bulletin News for listed companies in Iraq Stock Exchange for Monday 7/5/2012</t>
  </si>
  <si>
    <t xml:space="preserve">IRAQ STOCK EXCHANGE MONDAY SESSION  7/5/2012 </t>
  </si>
  <si>
    <t xml:space="preserve"> ISX price Index was about (117.320) point  which decrease about (0.47%)</t>
  </si>
  <si>
    <t>Baghdad Motor cars Servicing</t>
  </si>
  <si>
    <t>Al -Hilal Industries</t>
  </si>
  <si>
    <t>Iraqi product &amp;marketing Meat</t>
  </si>
  <si>
    <t>Union Bank of Iraq</t>
  </si>
  <si>
    <t>North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</si>
</sst>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3"/>
      <color rgb="FF002060"/>
      <name val="Arial"/>
      <family val="2"/>
      <scheme val="minor"/>
    </font>
    <font>
      <b/>
      <sz val="13"/>
      <color rgb="FF002060"/>
      <name val="Arial"/>
      <family val="2"/>
    </font>
    <font>
      <b/>
      <sz val="12"/>
      <color rgb="FFFF0000"/>
      <name val="Arial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6">
    <xf numFmtId="0" fontId="0" fillId="0" borderId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44" fillId="6" borderId="0" applyNumberFormat="0" applyBorder="0" applyAlignment="0" applyProtection="0"/>
    <xf numFmtId="0" fontId="45" fillId="7" borderId="0" applyNumberFormat="0" applyBorder="0" applyAlignment="0" applyProtection="0"/>
    <xf numFmtId="0" fontId="46" fillId="8" borderId="16" applyNumberFormat="0" applyAlignment="0" applyProtection="0"/>
    <xf numFmtId="0" fontId="47" fillId="9" borderId="17" applyNumberFormat="0" applyAlignment="0" applyProtection="0"/>
    <xf numFmtId="0" fontId="48" fillId="9" borderId="16" applyNumberFormat="0" applyAlignment="0" applyProtection="0"/>
    <xf numFmtId="0" fontId="49" fillId="0" borderId="18" applyNumberFormat="0" applyFill="0" applyAlignment="0" applyProtection="0"/>
    <xf numFmtId="0" fontId="50" fillId="10" borderId="19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54" fillId="35" borderId="0" applyNumberFormat="0" applyBorder="0" applyAlignment="0" applyProtection="0"/>
    <xf numFmtId="0" fontId="29" fillId="0" borderId="0"/>
    <xf numFmtId="0" fontId="29" fillId="11" borderId="20" applyNumberFormat="0" applyFont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1" fillId="0" borderId="0"/>
  </cellStyleXfs>
  <cellXfs count="166">
    <xf numFmtId="0" fontId="0" fillId="0" borderId="0" xfId="0"/>
    <xf numFmtId="0" fontId="31" fillId="0" borderId="9" xfId="0" applyFont="1" applyBorder="1" applyAlignment="1">
      <alignment vertical="center"/>
    </xf>
    <xf numFmtId="166" fontId="31" fillId="0" borderId="10" xfId="0" applyNumberFormat="1" applyFont="1" applyBorder="1" applyAlignment="1">
      <alignment horizontal="center" vertical="center"/>
    </xf>
    <xf numFmtId="9" fontId="31" fillId="0" borderId="2" xfId="0" applyNumberFormat="1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9" fontId="31" fillId="0" borderId="7" xfId="0" applyNumberFormat="1" applyFont="1" applyBorder="1" applyAlignment="1">
      <alignment horizontal="center" vertical="center"/>
    </xf>
    <xf numFmtId="10" fontId="31" fillId="0" borderId="10" xfId="0" applyNumberFormat="1" applyFont="1" applyBorder="1" applyAlignment="1">
      <alignment horizontal="center" vertical="center"/>
    </xf>
    <xf numFmtId="9" fontId="31" fillId="0" borderId="10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165" fontId="31" fillId="0" borderId="9" xfId="0" applyNumberFormat="1" applyFont="1" applyBorder="1" applyAlignment="1">
      <alignment vertical="center"/>
    </xf>
    <xf numFmtId="0" fontId="31" fillId="0" borderId="7" xfId="0" applyFont="1" applyBorder="1" applyAlignment="1">
      <alignment horizontal="left" vertical="center"/>
    </xf>
    <xf numFmtId="165" fontId="31" fillId="0" borderId="7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3" fontId="38" fillId="0" borderId="2" xfId="0" applyNumberFormat="1" applyFont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 wrapText="1"/>
    </xf>
    <xf numFmtId="0" fontId="32" fillId="0" borderId="0" xfId="0" applyFont="1" applyBorder="1"/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vertical="center" wrapText="1"/>
    </xf>
    <xf numFmtId="0" fontId="37" fillId="0" borderId="0" xfId="0" applyFont="1" applyAlignment="1">
      <alignment horizontal="left"/>
    </xf>
    <xf numFmtId="0" fontId="37" fillId="0" borderId="0" xfId="0" applyFont="1"/>
    <xf numFmtId="0" fontId="36" fillId="0" borderId="0" xfId="0" applyFont="1"/>
    <xf numFmtId="2" fontId="0" fillId="0" borderId="0" xfId="0" applyNumberFormat="1"/>
    <xf numFmtId="0" fontId="35" fillId="0" borderId="2" xfId="0" applyFont="1" applyBorder="1" applyAlignment="1">
      <alignment vertical="center"/>
    </xf>
    <xf numFmtId="0" fontId="32" fillId="0" borderId="0" xfId="0" applyFont="1" applyBorder="1"/>
    <xf numFmtId="164" fontId="35" fillId="0" borderId="2" xfId="43" applyNumberFormat="1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9" fontId="31" fillId="0" borderId="10" xfId="0" applyNumberFormat="1" applyFont="1" applyBorder="1" applyAlignment="1">
      <alignment horizontal="center" vertical="center"/>
    </xf>
    <xf numFmtId="9" fontId="31" fillId="0" borderId="9" xfId="0" applyNumberFormat="1" applyFont="1" applyBorder="1" applyAlignment="1">
      <alignment horizontal="center" vertical="center"/>
    </xf>
    <xf numFmtId="9" fontId="31" fillId="0" borderId="7" xfId="0" applyNumberFormat="1" applyFont="1" applyBorder="1" applyAlignment="1">
      <alignment horizontal="center" vertical="center"/>
    </xf>
    <xf numFmtId="10" fontId="31" fillId="0" borderId="2" xfId="0" applyNumberFormat="1" applyFont="1" applyBorder="1" applyAlignment="1">
      <alignment horizontal="center" vertical="center"/>
    </xf>
    <xf numFmtId="9" fontId="31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19" fillId="0" borderId="0" xfId="169"/>
    <xf numFmtId="165" fontId="31" fillId="0" borderId="10" xfId="0" applyNumberFormat="1" applyFont="1" applyBorder="1" applyAlignment="1">
      <alignment horizontal="center" vertical="center"/>
    </xf>
    <xf numFmtId="165" fontId="31" fillId="0" borderId="9" xfId="0" applyNumberFormat="1" applyFont="1" applyBorder="1" applyAlignment="1">
      <alignment horizontal="center" vertical="center"/>
    </xf>
    <xf numFmtId="0" fontId="14" fillId="0" borderId="0" xfId="239"/>
    <xf numFmtId="0" fontId="12" fillId="0" borderId="0" xfId="267"/>
    <xf numFmtId="0" fontId="35" fillId="0" borderId="0" xfId="0" applyFont="1" applyBorder="1" applyAlignment="1">
      <alignment vertical="center"/>
    </xf>
    <xf numFmtId="0" fontId="31" fillId="0" borderId="10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9" fontId="31" fillId="0" borderId="9" xfId="0" applyNumberFormat="1" applyFont="1" applyBorder="1" applyAlignment="1">
      <alignment horizontal="center" vertical="center"/>
    </xf>
    <xf numFmtId="9" fontId="31" fillId="0" borderId="7" xfId="0" applyNumberFormat="1" applyFont="1" applyBorder="1" applyAlignment="1">
      <alignment horizontal="center" vertical="center"/>
    </xf>
    <xf numFmtId="3" fontId="35" fillId="0" borderId="2" xfId="351" applyNumberFormat="1" applyFont="1" applyBorder="1"/>
    <xf numFmtId="0" fontId="35" fillId="0" borderId="2" xfId="351" applyFont="1" applyBorder="1" applyAlignment="1">
      <alignment horizontal="center"/>
    </xf>
    <xf numFmtId="0" fontId="35" fillId="0" borderId="2" xfId="351" applyFont="1" applyBorder="1" applyAlignment="1">
      <alignment vertical="center"/>
    </xf>
    <xf numFmtId="3" fontId="35" fillId="0" borderId="2" xfId="351" applyNumberFormat="1" applyFont="1" applyBorder="1" applyAlignment="1">
      <alignment horizontal="center" vertical="center"/>
    </xf>
    <xf numFmtId="0" fontId="6" fillId="0" borderId="0" xfId="351"/>
    <xf numFmtId="3" fontId="37" fillId="0" borderId="0" xfId="0" applyNumberFormat="1" applyFont="1" applyAlignment="1">
      <alignment horizontal="left"/>
    </xf>
    <xf numFmtId="0" fontId="57" fillId="0" borderId="0" xfId="0" applyFont="1"/>
    <xf numFmtId="0" fontId="37" fillId="0" borderId="0" xfId="0" applyFont="1" applyAlignment="1">
      <alignment vertical="center"/>
    </xf>
    <xf numFmtId="0" fontId="37" fillId="0" borderId="2" xfId="0" applyFont="1" applyBorder="1" applyAlignment="1">
      <alignment vertical="center"/>
    </xf>
    <xf numFmtId="3" fontId="59" fillId="0" borderId="2" xfId="0" applyNumberFormat="1" applyFont="1" applyBorder="1" applyAlignment="1">
      <alignment horizontal="center" vertical="center"/>
    </xf>
    <xf numFmtId="0" fontId="59" fillId="0" borderId="2" xfId="0" applyFont="1" applyBorder="1" applyAlignment="1">
      <alignment vertical="center"/>
    </xf>
    <xf numFmtId="164" fontId="59" fillId="0" borderId="2" xfId="43" applyNumberFormat="1" applyFont="1" applyBorder="1" applyAlignment="1">
      <alignment horizontal="left" vertical="center"/>
    </xf>
    <xf numFmtId="164" fontId="37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164" fontId="37" fillId="0" borderId="4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6" fillId="0" borderId="2" xfId="0" applyFont="1" applyBorder="1" applyAlignment="1">
      <alignment vertical="center"/>
    </xf>
    <xf numFmtId="164" fontId="36" fillId="0" borderId="2" xfId="43" applyNumberFormat="1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" fillId="0" borderId="0" xfId="393"/>
    <xf numFmtId="0" fontId="3" fillId="0" borderId="0" xfId="393"/>
    <xf numFmtId="0" fontId="31" fillId="0" borderId="10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2" fillId="0" borderId="0" xfId="407"/>
    <xf numFmtId="0" fontId="35" fillId="0" borderId="3" xfId="183" applyFont="1" applyBorder="1" applyAlignment="1">
      <alignment horizontal="left" vertical="center"/>
    </xf>
    <xf numFmtId="0" fontId="35" fillId="0" borderId="4" xfId="183" applyFont="1" applyBorder="1" applyAlignment="1">
      <alignment horizontal="left" vertical="center"/>
    </xf>
    <xf numFmtId="0" fontId="35" fillId="0" borderId="5" xfId="183" applyFont="1" applyBorder="1" applyAlignment="1">
      <alignment horizontal="left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2" fontId="60" fillId="0" borderId="0" xfId="0" applyNumberFormat="1" applyFont="1" applyAlignment="1">
      <alignment horizontal="left"/>
    </xf>
    <xf numFmtId="3" fontId="37" fillId="0" borderId="0" xfId="0" applyNumberFormat="1" applyFont="1" applyAlignment="1">
      <alignment horizontal="left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164" fontId="35" fillId="0" borderId="3" xfId="43" applyNumberFormat="1" applyFont="1" applyBorder="1" applyAlignment="1">
      <alignment horizontal="center" vertical="center"/>
    </xf>
    <xf numFmtId="164" fontId="35" fillId="0" borderId="4" xfId="43" applyNumberFormat="1" applyFont="1" applyBorder="1" applyAlignment="1">
      <alignment horizontal="center" vertical="center"/>
    </xf>
    <xf numFmtId="164" fontId="35" fillId="0" borderId="5" xfId="43" applyNumberFormat="1" applyFont="1" applyBorder="1" applyAlignment="1">
      <alignment horizontal="center" vertical="center"/>
    </xf>
    <xf numFmtId="0" fontId="60" fillId="0" borderId="0" xfId="0" applyFont="1" applyAlignment="1">
      <alignment horizontal="left"/>
    </xf>
    <xf numFmtId="0" fontId="35" fillId="0" borderId="2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left" vertical="center"/>
    </xf>
    <xf numFmtId="0" fontId="59" fillId="0" borderId="3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32" fillId="0" borderId="0" xfId="0" applyFont="1" applyBorder="1"/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9" fontId="31" fillId="0" borderId="10" xfId="0" applyNumberFormat="1" applyFont="1" applyBorder="1" applyAlignment="1">
      <alignment horizontal="center" vertical="center"/>
    </xf>
    <xf numFmtId="9" fontId="31" fillId="0" borderId="7" xfId="0" applyNumberFormat="1" applyFont="1" applyBorder="1" applyAlignment="1">
      <alignment horizontal="center" vertical="center"/>
    </xf>
    <xf numFmtId="9" fontId="31" fillId="0" borderId="9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164" fontId="31" fillId="0" borderId="10" xfId="0" applyNumberFormat="1" applyFont="1" applyBorder="1" applyAlignment="1">
      <alignment horizontal="center" vertical="center"/>
    </xf>
    <xf numFmtId="164" fontId="31" fillId="0" borderId="7" xfId="0" applyNumberFormat="1" applyFont="1" applyBorder="1" applyAlignment="1">
      <alignment horizontal="center" vertical="center"/>
    </xf>
    <xf numFmtId="164" fontId="31" fillId="0" borderId="9" xfId="0" applyNumberFormat="1" applyFont="1" applyBorder="1" applyAlignment="1">
      <alignment horizontal="center" vertical="center"/>
    </xf>
    <xf numFmtId="165" fontId="31" fillId="0" borderId="10" xfId="0" applyNumberFormat="1" applyFont="1" applyBorder="1" applyAlignment="1">
      <alignment horizontal="center" vertical="center"/>
    </xf>
    <xf numFmtId="165" fontId="31" fillId="0" borderId="7" xfId="0" applyNumberFormat="1" applyFont="1" applyBorder="1" applyAlignment="1">
      <alignment horizontal="center" vertical="center"/>
    </xf>
    <xf numFmtId="165" fontId="31" fillId="0" borderId="9" xfId="0" applyNumberFormat="1" applyFont="1" applyBorder="1" applyAlignment="1">
      <alignment horizontal="center" vertical="center"/>
    </xf>
    <xf numFmtId="10" fontId="31" fillId="0" borderId="10" xfId="0" applyNumberFormat="1" applyFont="1" applyBorder="1" applyAlignment="1">
      <alignment horizontal="center" vertical="center"/>
    </xf>
    <xf numFmtId="10" fontId="31" fillId="0" borderId="7" xfId="0" applyNumberFormat="1" applyFont="1" applyBorder="1" applyAlignment="1">
      <alignment horizontal="center" vertical="center"/>
    </xf>
    <xf numFmtId="10" fontId="31" fillId="0" borderId="9" xfId="0" applyNumberFormat="1" applyFont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10" fontId="31" fillId="0" borderId="6" xfId="0" applyNumberFormat="1" applyFont="1" applyBorder="1" applyAlignment="1">
      <alignment horizontal="center" vertical="center"/>
    </xf>
    <xf numFmtId="166" fontId="31" fillId="0" borderId="10" xfId="0" applyNumberFormat="1" applyFont="1" applyBorder="1" applyAlignment="1">
      <alignment horizontal="center" vertical="center"/>
    </xf>
    <xf numFmtId="166" fontId="31" fillId="0" borderId="7" xfId="0" applyNumberFormat="1" applyFont="1" applyBorder="1" applyAlignment="1">
      <alignment horizontal="center" vertical="center"/>
    </xf>
    <xf numFmtId="166" fontId="31" fillId="0" borderId="9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2" xfId="421" applyFont="1" applyBorder="1" applyAlignment="1">
      <alignment horizontal="center"/>
    </xf>
    <xf numFmtId="3" fontId="35" fillId="0" borderId="2" xfId="421" applyNumberFormat="1" applyFont="1" applyBorder="1"/>
    <xf numFmtId="0" fontId="35" fillId="0" borderId="2" xfId="421" applyFont="1" applyBorder="1"/>
    <xf numFmtId="2" fontId="35" fillId="0" borderId="2" xfId="421" applyNumberFormat="1" applyFont="1" applyBorder="1" applyAlignment="1">
      <alignment horizontal="center"/>
    </xf>
    <xf numFmtId="0" fontId="1" fillId="0" borderId="0" xfId="421"/>
    <xf numFmtId="164" fontId="35" fillId="0" borderId="2" xfId="421" applyNumberFormat="1" applyFont="1" applyBorder="1" applyAlignment="1">
      <alignment horizontal="center"/>
    </xf>
    <xf numFmtId="3" fontId="35" fillId="0" borderId="2" xfId="421" applyNumberFormat="1" applyFont="1" applyBorder="1" applyAlignment="1">
      <alignment horizontal="center"/>
    </xf>
    <xf numFmtId="2" fontId="56" fillId="0" borderId="2" xfId="421" applyNumberFormat="1" applyFont="1" applyBorder="1" applyAlignment="1">
      <alignment horizontal="center"/>
    </xf>
    <xf numFmtId="2" fontId="55" fillId="0" borderId="2" xfId="421" applyNumberFormat="1" applyFont="1" applyBorder="1" applyAlignment="1">
      <alignment horizontal="center"/>
    </xf>
    <xf numFmtId="0" fontId="1" fillId="0" borderId="0" xfId="421"/>
    <xf numFmtId="0" fontId="1" fillId="0" borderId="0" xfId="421"/>
    <xf numFmtId="0" fontId="1" fillId="0" borderId="0" xfId="421"/>
    <xf numFmtId="0" fontId="1" fillId="0" borderId="0" xfId="421"/>
    <xf numFmtId="0" fontId="1" fillId="0" borderId="0" xfId="421"/>
    <xf numFmtId="0" fontId="1" fillId="0" borderId="0" xfId="421"/>
    <xf numFmtId="3" fontId="1" fillId="0" borderId="0" xfId="421" applyNumberFormat="1"/>
    <xf numFmtId="0" fontId="1" fillId="0" borderId="0" xfId="421"/>
  </cellXfs>
  <cellStyles count="436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/>
              <a:t>ISX Price Index for Monday 7/5/2012</a:t>
            </a:r>
          </a:p>
        </c:rich>
      </c:tx>
      <c:layout>
        <c:manualLayout>
          <c:xMode val="edge"/>
          <c:yMode val="edge"/>
          <c:x val="0.25416332064452207"/>
          <c:y val="3.5053627555814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[1]مؤشر!$B$1:$G$1</c:f>
              <c:strCache>
                <c:ptCount val="6"/>
                <c:pt idx="0">
                  <c:v> 29/4</c:v>
                </c:pt>
                <c:pt idx="1">
                  <c:v> 30/4</c:v>
                </c:pt>
                <c:pt idx="2">
                  <c:v> 2/5</c:v>
                </c:pt>
                <c:pt idx="3">
                  <c:v> 3/5</c:v>
                </c:pt>
                <c:pt idx="4">
                  <c:v> 6/5</c:v>
                </c:pt>
                <c:pt idx="5">
                  <c:v> 7/5</c:v>
                </c:pt>
              </c:strCache>
            </c:strRef>
          </c:cat>
          <c:val>
            <c:numRef>
              <c:f>[1]مؤشر!$B$2:$G$2</c:f>
              <c:numCache>
                <c:formatCode>General</c:formatCode>
                <c:ptCount val="6"/>
                <c:pt idx="0">
                  <c:v>117.99</c:v>
                </c:pt>
                <c:pt idx="1">
                  <c:v>118.06</c:v>
                </c:pt>
                <c:pt idx="2">
                  <c:v>117.84</c:v>
                </c:pt>
                <c:pt idx="3">
                  <c:v>118.02</c:v>
                </c:pt>
                <c:pt idx="4">
                  <c:v>117.87</c:v>
                </c:pt>
                <c:pt idx="5">
                  <c:v>117.32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69664"/>
        <c:axId val="99592448"/>
      </c:lineChart>
      <c:catAx>
        <c:axId val="9956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99592448"/>
        <c:crosses val="autoZero"/>
        <c:auto val="1"/>
        <c:lblAlgn val="ctr"/>
        <c:lblOffset val="100"/>
        <c:noMultiLvlLbl val="0"/>
      </c:catAx>
      <c:valAx>
        <c:axId val="99592448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9956966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Traded Shares(million share)</a:t>
            </a:r>
            <a:endParaRPr lang="ar-IQ" sz="1400"/>
          </a:p>
        </c:rich>
      </c:tx>
      <c:layout>
        <c:manualLayout>
          <c:xMode val="edge"/>
          <c:yMode val="edge"/>
          <c:x val="0.35670076124205402"/>
          <c:y val="2.65782211307187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568795401991182E-2"/>
                  <c:y val="-8.2620944571277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447954225715638E-2"/>
                  <c:y val="7.2689745142803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8039E-2"/>
                  <c:y val="8.1085899765487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153902995066554E-2"/>
                  <c:y val="-7.6535743682927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151997120512999E-2"/>
                  <c:y val="7.5572846293621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036080315776939E-2"/>
                  <c:y val="-8.167513084533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29/4</c:v>
                </c:pt>
                <c:pt idx="1">
                  <c:v> 30/4</c:v>
                </c:pt>
                <c:pt idx="2">
                  <c:v> 2/5</c:v>
                </c:pt>
                <c:pt idx="3">
                  <c:v> 3/5</c:v>
                </c:pt>
                <c:pt idx="4">
                  <c:v> 6/5</c:v>
                </c:pt>
                <c:pt idx="5">
                  <c:v> 7/5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1882994904</c:v>
                </c:pt>
                <c:pt idx="1">
                  <c:v>700400971</c:v>
                </c:pt>
                <c:pt idx="2">
                  <c:v>732373611</c:v>
                </c:pt>
                <c:pt idx="3">
                  <c:v>548527226</c:v>
                </c:pt>
                <c:pt idx="4">
                  <c:v>562418019</c:v>
                </c:pt>
                <c:pt idx="5">
                  <c:v>902935451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12736"/>
        <c:axId val="98614272"/>
      </c:lineChart>
      <c:catAx>
        <c:axId val="9861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8614272"/>
        <c:crosses val="autoZero"/>
        <c:auto val="1"/>
        <c:lblAlgn val="ctr"/>
        <c:lblOffset val="100"/>
        <c:noMultiLvlLbl val="0"/>
      </c:catAx>
      <c:valAx>
        <c:axId val="98614272"/>
        <c:scaling>
          <c:orientation val="minMax"/>
          <c:max val="3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86127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3.0439799840883911E-2"/>
                  <c:y val="2.1203162488124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956115869665073E-2"/>
                  <c:y val="7.2958150169878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229964947631939E-2"/>
                  <c:y val="-7.2019387147158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620156911223437E-2"/>
                  <c:y val="-8.961563853598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882130906438357E-2"/>
                  <c:y val="7.7502858155000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841486037458113E-2"/>
                  <c:y val="-7.0682575720979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29/4</c:v>
                </c:pt>
                <c:pt idx="1">
                  <c:v> 30/4</c:v>
                </c:pt>
                <c:pt idx="2">
                  <c:v> 2/5</c:v>
                </c:pt>
                <c:pt idx="3">
                  <c:v> 3/5</c:v>
                </c:pt>
                <c:pt idx="4">
                  <c:v> 6/5</c:v>
                </c:pt>
                <c:pt idx="5">
                  <c:v> 7/5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4762483674</c:v>
                </c:pt>
                <c:pt idx="1">
                  <c:v>1521752588</c:v>
                </c:pt>
                <c:pt idx="2">
                  <c:v>2128155409</c:v>
                </c:pt>
                <c:pt idx="3">
                  <c:v>1298468767</c:v>
                </c:pt>
                <c:pt idx="4">
                  <c:v>1063643253</c:v>
                </c:pt>
                <c:pt idx="5">
                  <c:v>1841340912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38080"/>
        <c:axId val="98659328"/>
      </c:lineChart>
      <c:catAx>
        <c:axId val="98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8659328"/>
        <c:crosses val="autoZero"/>
        <c:auto val="1"/>
        <c:lblAlgn val="ctr"/>
        <c:lblOffset val="100"/>
        <c:noMultiLvlLbl val="0"/>
      </c:catAx>
      <c:valAx>
        <c:axId val="98659328"/>
        <c:scaling>
          <c:orientation val="minMax"/>
          <c:max val="5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86380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295522</xdr:colOff>
      <xdr:row>19</xdr:row>
      <xdr:rowOff>136165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9</xdr:col>
      <xdr:colOff>285997</xdr:colOff>
      <xdr:row>37</xdr:row>
      <xdr:rowOff>12338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9</xdr:col>
      <xdr:colOff>285997</xdr:colOff>
      <xdr:row>53</xdr:row>
      <xdr:rowOff>129887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7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29/4</v>
          </cell>
          <cell r="C1" t="str">
            <v xml:space="preserve"> 30/4</v>
          </cell>
          <cell r="D1" t="str">
            <v xml:space="preserve"> 2/5</v>
          </cell>
          <cell r="E1" t="str">
            <v xml:space="preserve"> 3/5</v>
          </cell>
          <cell r="F1" t="str">
            <v xml:space="preserve"> 6/5</v>
          </cell>
          <cell r="G1" t="str">
            <v xml:space="preserve"> 7/5</v>
          </cell>
        </row>
        <row r="2">
          <cell r="A2">
            <v>2012</v>
          </cell>
          <cell r="B2">
            <v>117.99</v>
          </cell>
          <cell r="C2">
            <v>118.06</v>
          </cell>
          <cell r="D2">
            <v>117.84</v>
          </cell>
          <cell r="E2">
            <v>118.02</v>
          </cell>
          <cell r="F2">
            <v>117.87</v>
          </cell>
          <cell r="G2">
            <v>117.32</v>
          </cell>
        </row>
      </sheetData>
      <sheetData sheetId="1">
        <row r="1">
          <cell r="B1" t="str">
            <v xml:space="preserve"> 29/4</v>
          </cell>
          <cell r="C1" t="str">
            <v xml:space="preserve"> 30/4</v>
          </cell>
          <cell r="D1" t="str">
            <v xml:space="preserve"> 2/5</v>
          </cell>
          <cell r="E1" t="str">
            <v xml:space="preserve"> 3/5</v>
          </cell>
          <cell r="F1" t="str">
            <v xml:space="preserve"> 6/5</v>
          </cell>
          <cell r="G1" t="str">
            <v xml:space="preserve"> 7/5</v>
          </cell>
        </row>
        <row r="2">
          <cell r="A2" t="str">
            <v>عدد الاسهم</v>
          </cell>
          <cell r="B2">
            <v>1882994904</v>
          </cell>
          <cell r="C2">
            <v>700400971</v>
          </cell>
          <cell r="D2">
            <v>732373611</v>
          </cell>
          <cell r="E2">
            <v>548527226</v>
          </cell>
          <cell r="F2">
            <v>562418019</v>
          </cell>
          <cell r="G2">
            <v>902935451</v>
          </cell>
        </row>
      </sheetData>
      <sheetData sheetId="2">
        <row r="1">
          <cell r="B1" t="str">
            <v xml:space="preserve"> 29/4</v>
          </cell>
          <cell r="C1" t="str">
            <v xml:space="preserve"> 30/4</v>
          </cell>
          <cell r="D1" t="str">
            <v xml:space="preserve"> 2/5</v>
          </cell>
          <cell r="E1" t="str">
            <v xml:space="preserve"> 3/5</v>
          </cell>
          <cell r="F1" t="str">
            <v xml:space="preserve"> 6/5</v>
          </cell>
          <cell r="G1" t="str">
            <v xml:space="preserve"> 7/5</v>
          </cell>
        </row>
        <row r="2">
          <cell r="A2" t="str">
            <v>القيمة المتداولة</v>
          </cell>
          <cell r="B2">
            <v>4762483674</v>
          </cell>
          <cell r="C2">
            <v>1521752588</v>
          </cell>
          <cell r="D2">
            <v>2128155409</v>
          </cell>
          <cell r="E2">
            <v>1298468767</v>
          </cell>
          <cell r="F2">
            <v>1063643253</v>
          </cell>
          <cell r="G2">
            <v>1841340912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abSelected="1" workbookViewId="0">
      <selection activeCell="E14" sqref="E14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62" t="s">
        <v>0</v>
      </c>
      <c r="C1" s="31"/>
      <c r="D1" s="31"/>
    </row>
    <row r="2" spans="2:14" ht="20.25" customHeight="1" x14ac:dyDescent="0.25">
      <c r="B2" s="63" t="s">
        <v>235</v>
      </c>
      <c r="C2" s="30"/>
      <c r="D2" s="30"/>
    </row>
    <row r="3" spans="2:14" ht="15.75" x14ac:dyDescent="0.25">
      <c r="B3" s="63" t="s">
        <v>1</v>
      </c>
      <c r="C3" s="30"/>
      <c r="D3" s="30"/>
    </row>
    <row r="4" spans="2:14" ht="15.75" x14ac:dyDescent="0.25">
      <c r="B4" s="63" t="s">
        <v>2</v>
      </c>
      <c r="C4" s="98">
        <v>117.32</v>
      </c>
      <c r="D4" s="98"/>
    </row>
    <row r="5" spans="2:14" ht="15.75" x14ac:dyDescent="0.25">
      <c r="B5" s="63" t="s">
        <v>3</v>
      </c>
      <c r="C5" s="106">
        <v>-0.47</v>
      </c>
      <c r="D5" s="106"/>
    </row>
    <row r="6" spans="2:14" ht="15.75" x14ac:dyDescent="0.25">
      <c r="B6" s="63" t="s">
        <v>4</v>
      </c>
      <c r="C6" s="99">
        <f>N71</f>
        <v>1841340912</v>
      </c>
      <c r="D6" s="99"/>
    </row>
    <row r="7" spans="2:14" ht="15.75" x14ac:dyDescent="0.25">
      <c r="B7" s="63" t="s">
        <v>5</v>
      </c>
      <c r="C7" s="99">
        <f>M71</f>
        <v>902935451</v>
      </c>
      <c r="D7" s="99"/>
      <c r="G7" s="32"/>
      <c r="H7" s="32"/>
      <c r="I7" s="32"/>
      <c r="J7" s="32"/>
    </row>
    <row r="8" spans="2:14" ht="15.75" x14ac:dyDescent="0.25">
      <c r="B8" s="63" t="s">
        <v>6</v>
      </c>
      <c r="C8" s="61">
        <f>L71</f>
        <v>528</v>
      </c>
      <c r="D8" s="30"/>
      <c r="G8" s="32"/>
      <c r="H8" s="32"/>
      <c r="J8" s="32"/>
    </row>
    <row r="9" spans="2:14" ht="15.75" x14ac:dyDescent="0.25">
      <c r="B9" s="63" t="s">
        <v>7</v>
      </c>
      <c r="C9" s="29">
        <v>85</v>
      </c>
      <c r="D9" s="30"/>
      <c r="G9" s="32"/>
      <c r="H9" s="32"/>
      <c r="J9" s="32"/>
    </row>
    <row r="10" spans="2:14" ht="15.75" x14ac:dyDescent="0.25">
      <c r="B10" s="63" t="s">
        <v>8</v>
      </c>
      <c r="C10" s="29">
        <v>42</v>
      </c>
      <c r="D10" s="30"/>
    </row>
    <row r="11" spans="2:14" ht="15.75" x14ac:dyDescent="0.25">
      <c r="B11" s="63" t="s">
        <v>9</v>
      </c>
      <c r="C11" s="29">
        <v>15</v>
      </c>
      <c r="D11" s="30"/>
    </row>
    <row r="12" spans="2:14" ht="15.75" x14ac:dyDescent="0.25">
      <c r="B12" s="63" t="s">
        <v>10</v>
      </c>
      <c r="C12" s="29">
        <v>14</v>
      </c>
      <c r="D12" s="30"/>
    </row>
    <row r="13" spans="2:14" ht="15.75" x14ac:dyDescent="0.25">
      <c r="B13" s="63" t="s">
        <v>150</v>
      </c>
      <c r="C13" s="29">
        <v>12</v>
      </c>
      <c r="D13" s="30"/>
    </row>
    <row r="14" spans="2:14" ht="15.75" x14ac:dyDescent="0.25">
      <c r="B14" s="63" t="s">
        <v>95</v>
      </c>
      <c r="C14" s="29">
        <v>7</v>
      </c>
      <c r="D14" s="30"/>
    </row>
    <row r="15" spans="2:14" ht="15.75" x14ac:dyDescent="0.25">
      <c r="B15" s="63" t="s">
        <v>149</v>
      </c>
      <c r="C15" s="29">
        <v>24</v>
      </c>
      <c r="D15" s="30"/>
    </row>
    <row r="16" spans="2:14" ht="45.75" customHeight="1" x14ac:dyDescent="0.2">
      <c r="B16" s="28" t="s">
        <v>61</v>
      </c>
      <c r="C16" s="27" t="s">
        <v>12</v>
      </c>
      <c r="D16" s="27" t="s">
        <v>13</v>
      </c>
      <c r="E16" s="27" t="s">
        <v>14</v>
      </c>
      <c r="F16" s="27" t="s">
        <v>15</v>
      </c>
      <c r="G16" s="27" t="s">
        <v>16</v>
      </c>
      <c r="H16" s="27" t="s">
        <v>17</v>
      </c>
      <c r="I16" s="27" t="s">
        <v>18</v>
      </c>
      <c r="J16" s="27" t="s">
        <v>19</v>
      </c>
      <c r="K16" s="27" t="s">
        <v>20</v>
      </c>
      <c r="L16" s="27" t="s">
        <v>131</v>
      </c>
      <c r="M16" s="27" t="s">
        <v>5</v>
      </c>
      <c r="N16" s="27" t="s">
        <v>22</v>
      </c>
    </row>
    <row r="17" spans="2:15" ht="12" customHeight="1" x14ac:dyDescent="0.2">
      <c r="B17" s="100" t="s">
        <v>23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2"/>
    </row>
    <row r="18" spans="2:15" ht="12" customHeight="1" x14ac:dyDescent="0.2">
      <c r="B18" s="33" t="s">
        <v>125</v>
      </c>
      <c r="C18" s="35" t="s">
        <v>142</v>
      </c>
      <c r="D18" s="154">
        <v>1.25</v>
      </c>
      <c r="E18" s="154">
        <v>1.25</v>
      </c>
      <c r="F18" s="154">
        <v>1.24</v>
      </c>
      <c r="G18" s="154">
        <v>1.24</v>
      </c>
      <c r="H18" s="154">
        <v>1.25</v>
      </c>
      <c r="I18" s="154">
        <v>1.25</v>
      </c>
      <c r="J18" s="154">
        <v>1.25</v>
      </c>
      <c r="K18" s="152">
        <v>0</v>
      </c>
      <c r="L18" s="149">
        <v>3</v>
      </c>
      <c r="M18" s="150">
        <v>1750000</v>
      </c>
      <c r="N18" s="150">
        <v>2177500</v>
      </c>
      <c r="O18" s="153"/>
    </row>
    <row r="19" spans="2:15" ht="12" customHeight="1" x14ac:dyDescent="0.2">
      <c r="B19" s="33" t="s">
        <v>24</v>
      </c>
      <c r="C19" s="35" t="s">
        <v>170</v>
      </c>
      <c r="D19" s="154">
        <v>2.44</v>
      </c>
      <c r="E19" s="154">
        <v>2.4500000000000002</v>
      </c>
      <c r="F19" s="154">
        <v>2.4300000000000002</v>
      </c>
      <c r="G19" s="154">
        <v>2.44</v>
      </c>
      <c r="H19" s="154">
        <v>2.44</v>
      </c>
      <c r="I19" s="154">
        <v>2.4300000000000002</v>
      </c>
      <c r="J19" s="154">
        <v>2.4500000000000002</v>
      </c>
      <c r="K19" s="152">
        <v>-0.82</v>
      </c>
      <c r="L19" s="149">
        <v>26</v>
      </c>
      <c r="M19" s="150">
        <v>37490000</v>
      </c>
      <c r="N19" s="150">
        <v>91576929</v>
      </c>
      <c r="O19" s="153"/>
    </row>
    <row r="20" spans="2:15" ht="12" customHeight="1" x14ac:dyDescent="0.2">
      <c r="B20" s="33" t="s">
        <v>96</v>
      </c>
      <c r="C20" s="33" t="s">
        <v>204</v>
      </c>
      <c r="D20" s="154">
        <v>1.06</v>
      </c>
      <c r="E20" s="154">
        <v>1.06</v>
      </c>
      <c r="F20" s="154">
        <v>1.06</v>
      </c>
      <c r="G20" s="154">
        <v>1.06</v>
      </c>
      <c r="H20" s="154">
        <v>1.07</v>
      </c>
      <c r="I20" s="154">
        <v>1.06</v>
      </c>
      <c r="J20" s="154">
        <v>1.07</v>
      </c>
      <c r="K20" s="152">
        <v>-0.93</v>
      </c>
      <c r="L20" s="149">
        <v>7</v>
      </c>
      <c r="M20" s="150">
        <v>62475116</v>
      </c>
      <c r="N20" s="150">
        <v>66223623</v>
      </c>
      <c r="O20" s="153"/>
    </row>
    <row r="21" spans="2:15" ht="12" customHeight="1" x14ac:dyDescent="0.2">
      <c r="B21" s="33" t="s">
        <v>127</v>
      </c>
      <c r="C21" s="35" t="s">
        <v>172</v>
      </c>
      <c r="D21" s="154">
        <v>0.93</v>
      </c>
      <c r="E21" s="154">
        <v>0.93</v>
      </c>
      <c r="F21" s="154">
        <v>0.93</v>
      </c>
      <c r="G21" s="154">
        <v>0.93</v>
      </c>
      <c r="H21" s="154">
        <v>0.93</v>
      </c>
      <c r="I21" s="154">
        <v>0.93</v>
      </c>
      <c r="J21" s="154">
        <v>0.93</v>
      </c>
      <c r="K21" s="152">
        <v>0</v>
      </c>
      <c r="L21" s="149">
        <v>13</v>
      </c>
      <c r="M21" s="150">
        <v>40566375</v>
      </c>
      <c r="N21" s="150">
        <v>37726729</v>
      </c>
      <c r="O21" s="153"/>
    </row>
    <row r="22" spans="2:15" ht="12" customHeight="1" x14ac:dyDescent="0.2">
      <c r="B22" s="33" t="s">
        <v>25</v>
      </c>
      <c r="C22" s="33" t="s">
        <v>159</v>
      </c>
      <c r="D22" s="154">
        <v>0.84</v>
      </c>
      <c r="E22" s="154">
        <v>0.84</v>
      </c>
      <c r="F22" s="154">
        <v>0.84</v>
      </c>
      <c r="G22" s="154">
        <v>0.84</v>
      </c>
      <c r="H22" s="154">
        <v>0.84</v>
      </c>
      <c r="I22" s="154">
        <v>0.84</v>
      </c>
      <c r="J22" s="154">
        <v>0.84</v>
      </c>
      <c r="K22" s="152">
        <v>0</v>
      </c>
      <c r="L22" s="149">
        <v>1</v>
      </c>
      <c r="M22" s="150">
        <v>1600000</v>
      </c>
      <c r="N22" s="150">
        <v>1344000</v>
      </c>
      <c r="O22" s="153"/>
    </row>
    <row r="23" spans="2:15" ht="12" customHeight="1" x14ac:dyDescent="0.2">
      <c r="B23" s="33" t="s">
        <v>79</v>
      </c>
      <c r="C23" s="35" t="s">
        <v>151</v>
      </c>
      <c r="D23" s="154">
        <v>3.36</v>
      </c>
      <c r="E23" s="154">
        <v>3.36</v>
      </c>
      <c r="F23" s="154">
        <v>3.35</v>
      </c>
      <c r="G23" s="154">
        <v>3.35</v>
      </c>
      <c r="H23" s="154">
        <v>3.35</v>
      </c>
      <c r="I23" s="154">
        <v>3.35</v>
      </c>
      <c r="J23" s="154">
        <v>3.35</v>
      </c>
      <c r="K23" s="152">
        <v>0</v>
      </c>
      <c r="L23" s="149">
        <v>17</v>
      </c>
      <c r="M23" s="150">
        <v>13132089</v>
      </c>
      <c r="N23" s="150">
        <v>44038998</v>
      </c>
      <c r="O23" s="153"/>
    </row>
    <row r="24" spans="2:15" ht="12" customHeight="1" x14ac:dyDescent="0.2">
      <c r="B24" s="33" t="s">
        <v>160</v>
      </c>
      <c r="C24" s="33" t="s">
        <v>161</v>
      </c>
      <c r="D24" s="154">
        <v>3.16</v>
      </c>
      <c r="E24" s="154">
        <v>3.16</v>
      </c>
      <c r="F24" s="154">
        <v>3.16</v>
      </c>
      <c r="G24" s="154">
        <v>3.16</v>
      </c>
      <c r="H24" s="154">
        <v>3.29</v>
      </c>
      <c r="I24" s="154">
        <v>3.16</v>
      </c>
      <c r="J24" s="154">
        <v>3.3</v>
      </c>
      <c r="K24" s="152">
        <v>-4.24</v>
      </c>
      <c r="L24" s="149">
        <v>1</v>
      </c>
      <c r="M24" s="150">
        <v>50000</v>
      </c>
      <c r="N24" s="150">
        <v>158000</v>
      </c>
      <c r="O24" s="153"/>
    </row>
    <row r="25" spans="2:15" ht="12" customHeight="1" x14ac:dyDescent="0.2">
      <c r="B25" s="33" t="s">
        <v>98</v>
      </c>
      <c r="C25" s="33" t="s">
        <v>168</v>
      </c>
      <c r="D25" s="154">
        <v>0.83</v>
      </c>
      <c r="E25" s="154">
        <v>0.84</v>
      </c>
      <c r="F25" s="154">
        <v>0.82</v>
      </c>
      <c r="G25" s="154">
        <v>0.83</v>
      </c>
      <c r="H25" s="154">
        <v>0.84</v>
      </c>
      <c r="I25" s="154">
        <v>0.82</v>
      </c>
      <c r="J25" s="154">
        <v>0.86</v>
      </c>
      <c r="K25" s="152">
        <v>-4.6500000000000004</v>
      </c>
      <c r="L25" s="149">
        <v>17</v>
      </c>
      <c r="M25" s="150">
        <v>61405434</v>
      </c>
      <c r="N25" s="150">
        <v>50812456</v>
      </c>
      <c r="O25" s="153"/>
    </row>
    <row r="26" spans="2:15" ht="12" customHeight="1" x14ac:dyDescent="0.2">
      <c r="B26" s="33" t="s">
        <v>165</v>
      </c>
      <c r="C26" s="35" t="s">
        <v>164</v>
      </c>
      <c r="D26" s="154">
        <v>1.1100000000000001</v>
      </c>
      <c r="E26" s="154">
        <v>1.1100000000000001</v>
      </c>
      <c r="F26" s="154">
        <v>1.1100000000000001</v>
      </c>
      <c r="G26" s="154">
        <v>1.1100000000000001</v>
      </c>
      <c r="H26" s="154">
        <v>1.1100000000000001</v>
      </c>
      <c r="I26" s="154">
        <v>1.1100000000000001</v>
      </c>
      <c r="J26" s="154">
        <v>1.1000000000000001</v>
      </c>
      <c r="K26" s="152">
        <v>0.91</v>
      </c>
      <c r="L26" s="149">
        <v>1</v>
      </c>
      <c r="M26" s="150">
        <v>730490</v>
      </c>
      <c r="N26" s="150">
        <v>810844</v>
      </c>
      <c r="O26" s="153"/>
    </row>
    <row r="27" spans="2:15" ht="12" customHeight="1" x14ac:dyDescent="0.2">
      <c r="B27" s="33" t="s">
        <v>81</v>
      </c>
      <c r="C27" s="35" t="s">
        <v>210</v>
      </c>
      <c r="D27" s="154">
        <v>0.87</v>
      </c>
      <c r="E27" s="154">
        <v>0.88</v>
      </c>
      <c r="F27" s="154">
        <v>0.87</v>
      </c>
      <c r="G27" s="154">
        <v>0.88</v>
      </c>
      <c r="H27" s="154">
        <v>0.87</v>
      </c>
      <c r="I27" s="154">
        <v>0.88</v>
      </c>
      <c r="J27" s="154">
        <v>0.87</v>
      </c>
      <c r="K27" s="152">
        <v>1.1499999999999999</v>
      </c>
      <c r="L27" s="149">
        <v>4</v>
      </c>
      <c r="M27" s="150">
        <v>10074370</v>
      </c>
      <c r="N27" s="150">
        <v>8864702</v>
      </c>
      <c r="O27" s="153"/>
    </row>
    <row r="28" spans="2:15" ht="12" customHeight="1" x14ac:dyDescent="0.2">
      <c r="B28" s="33" t="s">
        <v>218</v>
      </c>
      <c r="C28" s="35" t="s">
        <v>219</v>
      </c>
      <c r="D28" s="154">
        <v>0.76</v>
      </c>
      <c r="E28" s="154">
        <v>0.81</v>
      </c>
      <c r="F28" s="154">
        <v>0.76</v>
      </c>
      <c r="G28" s="154">
        <v>0.78</v>
      </c>
      <c r="H28" s="154">
        <v>0.76</v>
      </c>
      <c r="I28" s="154">
        <v>0.8</v>
      </c>
      <c r="J28" s="154">
        <v>0.76</v>
      </c>
      <c r="K28" s="152">
        <v>5.26</v>
      </c>
      <c r="L28" s="149">
        <v>51</v>
      </c>
      <c r="M28" s="150">
        <v>129145132</v>
      </c>
      <c r="N28" s="150">
        <v>100496935</v>
      </c>
      <c r="O28" s="153"/>
    </row>
    <row r="29" spans="2:15" ht="12" customHeight="1" x14ac:dyDescent="0.2">
      <c r="B29" s="33" t="s">
        <v>182</v>
      </c>
      <c r="C29" s="35" t="s">
        <v>183</v>
      </c>
      <c r="D29" s="154">
        <v>1.9</v>
      </c>
      <c r="E29" s="154">
        <v>1.92</v>
      </c>
      <c r="F29" s="154">
        <v>1.89</v>
      </c>
      <c r="G29" s="154">
        <v>1.91</v>
      </c>
      <c r="H29" s="154">
        <v>1.89</v>
      </c>
      <c r="I29" s="154">
        <v>1.92</v>
      </c>
      <c r="J29" s="154">
        <v>1.9</v>
      </c>
      <c r="K29" s="152">
        <v>1.05</v>
      </c>
      <c r="L29" s="149">
        <v>54</v>
      </c>
      <c r="M29" s="150">
        <v>165019629</v>
      </c>
      <c r="N29" s="150">
        <v>314450212</v>
      </c>
      <c r="O29" s="153"/>
    </row>
    <row r="30" spans="2:15" ht="12" customHeight="1" x14ac:dyDescent="0.2">
      <c r="B30" s="33" t="s">
        <v>205</v>
      </c>
      <c r="C30" s="33" t="s">
        <v>206</v>
      </c>
      <c r="D30" s="154">
        <v>2.0499999999999998</v>
      </c>
      <c r="E30" s="154">
        <v>2.0699999999999998</v>
      </c>
      <c r="F30" s="154">
        <v>2.0499999999999998</v>
      </c>
      <c r="G30" s="154">
        <v>2.06</v>
      </c>
      <c r="H30" s="154">
        <v>2.0499999999999998</v>
      </c>
      <c r="I30" s="154">
        <v>2.0699999999999998</v>
      </c>
      <c r="J30" s="154">
        <v>2.06</v>
      </c>
      <c r="K30" s="152">
        <v>0.49</v>
      </c>
      <c r="L30" s="149">
        <v>3</v>
      </c>
      <c r="M30" s="150">
        <v>1500000</v>
      </c>
      <c r="N30" s="150">
        <v>3090000</v>
      </c>
      <c r="O30" s="153"/>
    </row>
    <row r="31" spans="2:15" ht="12" customHeight="1" x14ac:dyDescent="0.2">
      <c r="B31" s="33" t="s">
        <v>26</v>
      </c>
      <c r="C31" s="33" t="s">
        <v>217</v>
      </c>
      <c r="D31" s="154">
        <v>0.86</v>
      </c>
      <c r="E31" s="154">
        <v>0.86</v>
      </c>
      <c r="F31" s="154">
        <v>0.84</v>
      </c>
      <c r="G31" s="154">
        <v>0.85</v>
      </c>
      <c r="H31" s="154">
        <v>0.89</v>
      </c>
      <c r="I31" s="154">
        <v>0.84</v>
      </c>
      <c r="J31" s="154">
        <v>0.89</v>
      </c>
      <c r="K31" s="152">
        <v>-5.62</v>
      </c>
      <c r="L31" s="149">
        <v>13</v>
      </c>
      <c r="M31" s="150">
        <v>38137500</v>
      </c>
      <c r="N31" s="150">
        <v>32484500</v>
      </c>
      <c r="O31" s="153"/>
    </row>
    <row r="32" spans="2:15" ht="12" customHeight="1" x14ac:dyDescent="0.2">
      <c r="B32" s="33" t="s">
        <v>179</v>
      </c>
      <c r="C32" s="33" t="s">
        <v>189</v>
      </c>
      <c r="D32" s="154">
        <v>0.93</v>
      </c>
      <c r="E32" s="154">
        <v>0.94</v>
      </c>
      <c r="F32" s="154">
        <v>0.93</v>
      </c>
      <c r="G32" s="154">
        <v>0.94</v>
      </c>
      <c r="H32" s="154">
        <v>0.93</v>
      </c>
      <c r="I32" s="154">
        <v>0.94</v>
      </c>
      <c r="J32" s="154">
        <v>0.94</v>
      </c>
      <c r="K32" s="152">
        <v>0</v>
      </c>
      <c r="L32" s="149">
        <v>5</v>
      </c>
      <c r="M32" s="150">
        <v>35874850</v>
      </c>
      <c r="N32" s="150">
        <v>33631984</v>
      </c>
      <c r="O32" s="153"/>
    </row>
    <row r="33" spans="2:15" ht="12" customHeight="1" x14ac:dyDescent="0.2">
      <c r="B33" s="107" t="s">
        <v>28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49">
        <v>216</v>
      </c>
      <c r="M33" s="150">
        <v>598950985</v>
      </c>
      <c r="N33" s="150">
        <v>787887411</v>
      </c>
      <c r="O33" s="153"/>
    </row>
    <row r="34" spans="2:15" ht="12" customHeight="1" x14ac:dyDescent="0.2">
      <c r="B34" s="89" t="s">
        <v>225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1"/>
      <c r="O34" s="153"/>
    </row>
    <row r="35" spans="2:15" ht="12" customHeight="1" x14ac:dyDescent="0.2">
      <c r="B35" s="33" t="s">
        <v>29</v>
      </c>
      <c r="C35" s="35" t="s">
        <v>191</v>
      </c>
      <c r="D35" s="154">
        <v>1.1499999999999999</v>
      </c>
      <c r="E35" s="154">
        <v>1.1499999999999999</v>
      </c>
      <c r="F35" s="154">
        <v>1.1499999999999999</v>
      </c>
      <c r="G35" s="154">
        <v>1.1499999999999999</v>
      </c>
      <c r="H35" s="154">
        <v>1.2</v>
      </c>
      <c r="I35" s="154">
        <v>1.1499999999999999</v>
      </c>
      <c r="J35" s="154">
        <v>1.2</v>
      </c>
      <c r="K35" s="152">
        <v>-4.17</v>
      </c>
      <c r="L35" s="149">
        <v>2</v>
      </c>
      <c r="M35" s="150">
        <v>542147</v>
      </c>
      <c r="N35" s="150">
        <v>623469</v>
      </c>
      <c r="O35" s="158"/>
    </row>
    <row r="36" spans="2:15" ht="12" customHeight="1" x14ac:dyDescent="0.2">
      <c r="B36" s="33" t="s">
        <v>30</v>
      </c>
      <c r="C36" s="33" t="s">
        <v>162</v>
      </c>
      <c r="D36" s="154">
        <v>2.15</v>
      </c>
      <c r="E36" s="154">
        <v>2.15</v>
      </c>
      <c r="F36" s="154">
        <v>2.15</v>
      </c>
      <c r="G36" s="154">
        <v>2.15</v>
      </c>
      <c r="H36" s="154">
        <v>2.2799999999999998</v>
      </c>
      <c r="I36" s="154">
        <v>2.15</v>
      </c>
      <c r="J36" s="154">
        <v>2.2799999999999998</v>
      </c>
      <c r="K36" s="152">
        <v>-5.7</v>
      </c>
      <c r="L36" s="149">
        <v>3</v>
      </c>
      <c r="M36" s="150">
        <v>160644</v>
      </c>
      <c r="N36" s="150">
        <v>345385</v>
      </c>
      <c r="O36" s="158"/>
    </row>
    <row r="37" spans="2:15" ht="12" customHeight="1" x14ac:dyDescent="0.2">
      <c r="B37" s="33" t="s">
        <v>82</v>
      </c>
      <c r="C37" s="35" t="s">
        <v>194</v>
      </c>
      <c r="D37" s="154">
        <v>0.93</v>
      </c>
      <c r="E37" s="154">
        <v>0.93</v>
      </c>
      <c r="F37" s="154">
        <v>0.93</v>
      </c>
      <c r="G37" s="154">
        <v>0.93</v>
      </c>
      <c r="H37" s="154">
        <v>0.93</v>
      </c>
      <c r="I37" s="154">
        <v>0.93</v>
      </c>
      <c r="J37" s="154">
        <v>0.93</v>
      </c>
      <c r="K37" s="152">
        <v>0</v>
      </c>
      <c r="L37" s="149">
        <v>6</v>
      </c>
      <c r="M37" s="150">
        <v>2525415</v>
      </c>
      <c r="N37" s="150">
        <v>2348636</v>
      </c>
      <c r="O37" s="158"/>
    </row>
    <row r="38" spans="2:15" ht="12" customHeight="1" x14ac:dyDescent="0.2">
      <c r="B38" s="33" t="s">
        <v>226</v>
      </c>
      <c r="C38" s="103"/>
      <c r="D38" s="104"/>
      <c r="E38" s="104"/>
      <c r="F38" s="104"/>
      <c r="G38" s="104"/>
      <c r="H38" s="104"/>
      <c r="I38" s="104"/>
      <c r="J38" s="104"/>
      <c r="K38" s="105"/>
      <c r="L38" s="149">
        <v>11</v>
      </c>
      <c r="M38" s="150">
        <v>3228206</v>
      </c>
      <c r="N38" s="150">
        <v>3317490</v>
      </c>
      <c r="O38" s="158"/>
    </row>
    <row r="39" spans="2:15" ht="12" customHeight="1" x14ac:dyDescent="0.2">
      <c r="B39" s="89" t="s">
        <v>33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1"/>
      <c r="O39" s="153"/>
    </row>
    <row r="40" spans="2:15" ht="12" customHeight="1" x14ac:dyDescent="0.2">
      <c r="B40" s="33" t="s">
        <v>34</v>
      </c>
      <c r="C40" s="35" t="s">
        <v>140</v>
      </c>
      <c r="D40" s="154">
        <v>2.87</v>
      </c>
      <c r="E40" s="154">
        <v>2.93</v>
      </c>
      <c r="F40" s="154">
        <v>2.87</v>
      </c>
      <c r="G40" s="154">
        <v>2.89</v>
      </c>
      <c r="H40" s="154">
        <v>2.87</v>
      </c>
      <c r="I40" s="154">
        <v>2.93</v>
      </c>
      <c r="J40" s="154">
        <v>2.87</v>
      </c>
      <c r="K40" s="152">
        <v>2.09</v>
      </c>
      <c r="L40" s="149">
        <v>22</v>
      </c>
      <c r="M40" s="150">
        <v>12369620</v>
      </c>
      <c r="N40" s="150">
        <v>35808529</v>
      </c>
      <c r="O40" s="159"/>
    </row>
    <row r="41" spans="2:15" ht="12" customHeight="1" x14ac:dyDescent="0.2">
      <c r="B41" s="33" t="s">
        <v>35</v>
      </c>
      <c r="C41" s="35" t="s">
        <v>190</v>
      </c>
      <c r="D41" s="154">
        <v>4.8600000000000003</v>
      </c>
      <c r="E41" s="154">
        <v>4.87</v>
      </c>
      <c r="F41" s="154">
        <v>4.8499999999999996</v>
      </c>
      <c r="G41" s="154">
        <v>4.8600000000000003</v>
      </c>
      <c r="H41" s="154">
        <v>4.8499999999999996</v>
      </c>
      <c r="I41" s="154">
        <v>4.8499999999999996</v>
      </c>
      <c r="J41" s="154">
        <v>4.8600000000000003</v>
      </c>
      <c r="K41" s="152">
        <v>-0.21</v>
      </c>
      <c r="L41" s="149">
        <v>23</v>
      </c>
      <c r="M41" s="150">
        <v>8883673</v>
      </c>
      <c r="N41" s="150">
        <v>43148441</v>
      </c>
      <c r="O41" s="159"/>
    </row>
    <row r="42" spans="2:15" ht="12" customHeight="1" x14ac:dyDescent="0.2">
      <c r="B42" s="33" t="s">
        <v>84</v>
      </c>
      <c r="C42" s="35" t="s">
        <v>188</v>
      </c>
      <c r="D42" s="154">
        <v>7.25</v>
      </c>
      <c r="E42" s="154">
        <v>7.25</v>
      </c>
      <c r="F42" s="154">
        <v>7.2</v>
      </c>
      <c r="G42" s="154">
        <v>7.2</v>
      </c>
      <c r="H42" s="154">
        <v>7.26</v>
      </c>
      <c r="I42" s="154">
        <v>7.2</v>
      </c>
      <c r="J42" s="154">
        <v>7.25</v>
      </c>
      <c r="K42" s="152">
        <v>-0.69</v>
      </c>
      <c r="L42" s="149">
        <v>16</v>
      </c>
      <c r="M42" s="150">
        <v>4506504</v>
      </c>
      <c r="N42" s="150">
        <v>32453367</v>
      </c>
      <c r="O42" s="159"/>
    </row>
    <row r="43" spans="2:15" ht="12" customHeight="1" x14ac:dyDescent="0.2">
      <c r="B43" s="33" t="s">
        <v>107</v>
      </c>
      <c r="C43" s="35" t="s">
        <v>234</v>
      </c>
      <c r="D43" s="154">
        <v>1.81</v>
      </c>
      <c r="E43" s="154">
        <v>1.81</v>
      </c>
      <c r="F43" s="154">
        <v>1.81</v>
      </c>
      <c r="G43" s="154">
        <v>1.81</v>
      </c>
      <c r="H43" s="154">
        <v>1.65</v>
      </c>
      <c r="I43" s="154">
        <v>1.81</v>
      </c>
      <c r="J43" s="154">
        <v>1.65</v>
      </c>
      <c r="K43" s="152">
        <v>9.6999999999999993</v>
      </c>
      <c r="L43" s="149">
        <v>2</v>
      </c>
      <c r="M43" s="150">
        <v>1090247</v>
      </c>
      <c r="N43" s="150">
        <v>1973347</v>
      </c>
      <c r="O43" s="159"/>
    </row>
    <row r="44" spans="2:15" ht="12" customHeight="1" x14ac:dyDescent="0.2">
      <c r="B44" s="108" t="s">
        <v>36</v>
      </c>
      <c r="C44" s="109"/>
      <c r="D44" s="109"/>
      <c r="E44" s="109"/>
      <c r="F44" s="109"/>
      <c r="G44" s="109"/>
      <c r="H44" s="109"/>
      <c r="I44" s="109"/>
      <c r="J44" s="109"/>
      <c r="K44" s="110"/>
      <c r="L44" s="149">
        <v>63</v>
      </c>
      <c r="M44" s="150">
        <v>26850044</v>
      </c>
      <c r="N44" s="150">
        <v>113383684</v>
      </c>
    </row>
    <row r="45" spans="2:15" ht="12" customHeight="1" x14ac:dyDescent="0.2">
      <c r="B45" s="89" t="s">
        <v>37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1"/>
      <c r="O45" s="49"/>
    </row>
    <row r="46" spans="2:15" ht="12" customHeight="1" x14ac:dyDescent="0.2">
      <c r="B46" s="33" t="s">
        <v>227</v>
      </c>
      <c r="C46" s="35" t="s">
        <v>228</v>
      </c>
      <c r="D46" s="154">
        <v>2.1</v>
      </c>
      <c r="E46" s="154">
        <v>2.1</v>
      </c>
      <c r="F46" s="154">
        <v>2.0499999999999998</v>
      </c>
      <c r="G46" s="154">
        <v>2.08</v>
      </c>
      <c r="H46" s="154">
        <v>2.11</v>
      </c>
      <c r="I46" s="154">
        <v>2.1</v>
      </c>
      <c r="J46" s="154">
        <v>2.12</v>
      </c>
      <c r="K46" s="152">
        <v>-0.94</v>
      </c>
      <c r="L46" s="149">
        <v>13</v>
      </c>
      <c r="M46" s="150">
        <v>9513997</v>
      </c>
      <c r="N46" s="150">
        <v>19774238</v>
      </c>
      <c r="O46" s="49"/>
    </row>
    <row r="47" spans="2:15" ht="12" customHeight="1" x14ac:dyDescent="0.2">
      <c r="B47" s="33" t="s">
        <v>40</v>
      </c>
      <c r="C47" s="35" t="s">
        <v>211</v>
      </c>
      <c r="D47" s="154">
        <v>2.41</v>
      </c>
      <c r="E47" s="154">
        <v>2.41</v>
      </c>
      <c r="F47" s="154">
        <v>2.41</v>
      </c>
      <c r="G47" s="154">
        <v>2.41</v>
      </c>
      <c r="H47" s="154">
        <v>2.42</v>
      </c>
      <c r="I47" s="154">
        <v>2.41</v>
      </c>
      <c r="J47" s="154">
        <v>2.4</v>
      </c>
      <c r="K47" s="152">
        <v>0.42</v>
      </c>
      <c r="L47" s="149">
        <v>1</v>
      </c>
      <c r="M47" s="150">
        <v>261660</v>
      </c>
      <c r="N47" s="150">
        <v>630601</v>
      </c>
      <c r="O47" s="160"/>
    </row>
    <row r="48" spans="2:15" ht="12" customHeight="1" x14ac:dyDescent="0.2">
      <c r="B48" s="33" t="s">
        <v>112</v>
      </c>
      <c r="C48" s="35" t="s">
        <v>199</v>
      </c>
      <c r="D48" s="154">
        <v>3.98</v>
      </c>
      <c r="E48" s="154">
        <v>3.99</v>
      </c>
      <c r="F48" s="154">
        <v>3.95</v>
      </c>
      <c r="G48" s="154">
        <v>3.98</v>
      </c>
      <c r="H48" s="154">
        <v>3.95</v>
      </c>
      <c r="I48" s="154">
        <v>3.95</v>
      </c>
      <c r="J48" s="154">
        <v>3.95</v>
      </c>
      <c r="K48" s="152">
        <v>0</v>
      </c>
      <c r="L48" s="149">
        <v>39</v>
      </c>
      <c r="M48" s="150">
        <v>10707456</v>
      </c>
      <c r="N48" s="150">
        <v>42615625</v>
      </c>
      <c r="O48" s="160"/>
    </row>
    <row r="49" spans="2:15" ht="12" customHeight="1" x14ac:dyDescent="0.2">
      <c r="B49" s="33" t="s">
        <v>86</v>
      </c>
      <c r="C49" s="35" t="s">
        <v>148</v>
      </c>
      <c r="D49" s="154">
        <v>1.22</v>
      </c>
      <c r="E49" s="154">
        <v>1.23</v>
      </c>
      <c r="F49" s="154">
        <v>1.22</v>
      </c>
      <c r="G49" s="154">
        <v>1.22</v>
      </c>
      <c r="H49" s="154">
        <v>1.22</v>
      </c>
      <c r="I49" s="154">
        <v>1.22</v>
      </c>
      <c r="J49" s="154">
        <v>1.22</v>
      </c>
      <c r="K49" s="152">
        <v>0</v>
      </c>
      <c r="L49" s="149">
        <v>14</v>
      </c>
      <c r="M49" s="150">
        <v>28450000</v>
      </c>
      <c r="N49" s="150">
        <v>34759000</v>
      </c>
      <c r="O49" s="160"/>
    </row>
    <row r="50" spans="2:15" ht="12" customHeight="1" x14ac:dyDescent="0.2">
      <c r="B50" s="33" t="s">
        <v>42</v>
      </c>
      <c r="C50" s="35" t="s">
        <v>224</v>
      </c>
      <c r="D50" s="154">
        <v>0.8</v>
      </c>
      <c r="E50" s="154">
        <v>0.84</v>
      </c>
      <c r="F50" s="154">
        <v>0.8</v>
      </c>
      <c r="G50" s="154">
        <v>0.82</v>
      </c>
      <c r="H50" s="154">
        <v>0.79</v>
      </c>
      <c r="I50" s="154">
        <v>0.84</v>
      </c>
      <c r="J50" s="154">
        <v>0.79</v>
      </c>
      <c r="K50" s="152">
        <v>6.33</v>
      </c>
      <c r="L50" s="149">
        <v>46</v>
      </c>
      <c r="M50" s="150">
        <v>93456945</v>
      </c>
      <c r="N50" s="150">
        <v>76938195</v>
      </c>
      <c r="O50" s="160"/>
    </row>
    <row r="51" spans="2:15" ht="12" customHeight="1" x14ac:dyDescent="0.2">
      <c r="B51" s="33" t="s">
        <v>45</v>
      </c>
      <c r="C51" s="35" t="s">
        <v>203</v>
      </c>
      <c r="D51" s="154">
        <v>2.8</v>
      </c>
      <c r="E51" s="154">
        <v>2.8</v>
      </c>
      <c r="F51" s="154">
        <v>2.75</v>
      </c>
      <c r="G51" s="154">
        <v>2.79</v>
      </c>
      <c r="H51" s="154">
        <v>2.75</v>
      </c>
      <c r="I51" s="154">
        <v>2.8</v>
      </c>
      <c r="J51" s="154">
        <v>2.75</v>
      </c>
      <c r="K51" s="152">
        <v>1.82</v>
      </c>
      <c r="L51" s="149">
        <v>3</v>
      </c>
      <c r="M51" s="150">
        <v>700000</v>
      </c>
      <c r="N51" s="150">
        <v>1955000</v>
      </c>
      <c r="O51" s="160"/>
    </row>
    <row r="52" spans="2:15" ht="12" customHeight="1" x14ac:dyDescent="0.2">
      <c r="B52" s="33" t="s">
        <v>87</v>
      </c>
      <c r="C52" s="35" t="s">
        <v>223</v>
      </c>
      <c r="D52" s="154">
        <v>2.11</v>
      </c>
      <c r="E52" s="154">
        <v>2.17</v>
      </c>
      <c r="F52" s="154">
        <v>2.1</v>
      </c>
      <c r="G52" s="154">
        <v>2.13</v>
      </c>
      <c r="H52" s="154">
        <v>2.11</v>
      </c>
      <c r="I52" s="154">
        <v>2.15</v>
      </c>
      <c r="J52" s="154">
        <v>2.12</v>
      </c>
      <c r="K52" s="152">
        <v>1.42</v>
      </c>
      <c r="L52" s="149">
        <v>36</v>
      </c>
      <c r="M52" s="150">
        <v>17798310</v>
      </c>
      <c r="N52" s="150">
        <v>37842091</v>
      </c>
      <c r="O52" s="160"/>
    </row>
    <row r="53" spans="2:15" ht="12" customHeight="1" x14ac:dyDescent="0.2">
      <c r="B53" s="33" t="s">
        <v>46</v>
      </c>
      <c r="C53" s="35" t="s">
        <v>169</v>
      </c>
      <c r="D53" s="154">
        <v>2.7</v>
      </c>
      <c r="E53" s="154">
        <v>2.7</v>
      </c>
      <c r="F53" s="154">
        <v>2.7</v>
      </c>
      <c r="G53" s="154">
        <v>2.7</v>
      </c>
      <c r="H53" s="154">
        <v>2.65</v>
      </c>
      <c r="I53" s="154">
        <v>2.7</v>
      </c>
      <c r="J53" s="154">
        <v>2.65</v>
      </c>
      <c r="K53" s="152">
        <v>1.89</v>
      </c>
      <c r="L53" s="149">
        <v>2</v>
      </c>
      <c r="M53" s="150">
        <v>145000</v>
      </c>
      <c r="N53" s="150">
        <v>391500</v>
      </c>
      <c r="O53" s="160"/>
    </row>
    <row r="54" spans="2:15" ht="12" customHeight="1" x14ac:dyDescent="0.2">
      <c r="B54" s="33" t="s">
        <v>47</v>
      </c>
      <c r="C54" s="35" t="s">
        <v>212</v>
      </c>
      <c r="D54" s="154">
        <v>2.75</v>
      </c>
      <c r="E54" s="154">
        <v>2.75</v>
      </c>
      <c r="F54" s="154">
        <v>2.75</v>
      </c>
      <c r="G54" s="154">
        <v>2.75</v>
      </c>
      <c r="H54" s="154">
        <v>2.71</v>
      </c>
      <c r="I54" s="154">
        <v>2.75</v>
      </c>
      <c r="J54" s="154">
        <v>2.71</v>
      </c>
      <c r="K54" s="152">
        <v>1.48</v>
      </c>
      <c r="L54" s="149">
        <v>2</v>
      </c>
      <c r="M54" s="150">
        <v>273625</v>
      </c>
      <c r="N54" s="150">
        <v>752469</v>
      </c>
      <c r="O54" s="160"/>
    </row>
    <row r="55" spans="2:15" ht="12" customHeight="1" x14ac:dyDescent="0.2">
      <c r="B55" s="33" t="s">
        <v>48</v>
      </c>
      <c r="C55" s="35" t="s">
        <v>200</v>
      </c>
      <c r="D55" s="154">
        <v>1.85</v>
      </c>
      <c r="E55" s="154">
        <v>1.87</v>
      </c>
      <c r="F55" s="154">
        <v>1.84</v>
      </c>
      <c r="G55" s="154">
        <v>1.85</v>
      </c>
      <c r="H55" s="154">
        <v>1.85</v>
      </c>
      <c r="I55" s="154">
        <v>1.85</v>
      </c>
      <c r="J55" s="154">
        <v>1.85</v>
      </c>
      <c r="K55" s="152">
        <v>0</v>
      </c>
      <c r="L55" s="149">
        <v>15</v>
      </c>
      <c r="M55" s="150">
        <v>35885372</v>
      </c>
      <c r="N55" s="150">
        <v>66219722</v>
      </c>
      <c r="O55" s="160"/>
    </row>
    <row r="56" spans="2:15" ht="12" customHeight="1" x14ac:dyDescent="0.2">
      <c r="B56" s="33" t="s">
        <v>89</v>
      </c>
      <c r="C56" s="35" t="s">
        <v>178</v>
      </c>
      <c r="D56" s="154">
        <v>6.67</v>
      </c>
      <c r="E56" s="154">
        <v>6.67</v>
      </c>
      <c r="F56" s="154">
        <v>6.67</v>
      </c>
      <c r="G56" s="154">
        <v>6.67</v>
      </c>
      <c r="H56" s="154">
        <v>6.68</v>
      </c>
      <c r="I56" s="154">
        <v>6.67</v>
      </c>
      <c r="J56" s="154">
        <v>6.68</v>
      </c>
      <c r="K56" s="152">
        <v>-0.15</v>
      </c>
      <c r="L56" s="149">
        <v>1</v>
      </c>
      <c r="M56" s="150">
        <v>12125000</v>
      </c>
      <c r="N56" s="150">
        <v>80873750</v>
      </c>
      <c r="O56" s="160"/>
    </row>
    <row r="57" spans="2:15" ht="12" customHeight="1" x14ac:dyDescent="0.2">
      <c r="B57" s="108" t="s">
        <v>49</v>
      </c>
      <c r="C57" s="109"/>
      <c r="D57" s="109"/>
      <c r="E57" s="109"/>
      <c r="F57" s="109"/>
      <c r="G57" s="109"/>
      <c r="H57" s="109"/>
      <c r="I57" s="109"/>
      <c r="J57" s="109"/>
      <c r="K57" s="110"/>
      <c r="L57" s="149">
        <v>172</v>
      </c>
      <c r="M57" s="150">
        <v>209317365</v>
      </c>
      <c r="N57" s="150">
        <v>362752191</v>
      </c>
      <c r="O57" s="160"/>
    </row>
    <row r="58" spans="2:15" ht="12" customHeight="1" x14ac:dyDescent="0.2">
      <c r="B58" s="89" t="s">
        <v>50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1"/>
      <c r="O58" s="160"/>
    </row>
    <row r="59" spans="2:15" ht="12" customHeight="1" x14ac:dyDescent="0.2">
      <c r="B59" s="33" t="s">
        <v>116</v>
      </c>
      <c r="C59" s="35" t="s">
        <v>231</v>
      </c>
      <c r="D59" s="154">
        <v>23</v>
      </c>
      <c r="E59" s="154">
        <v>23</v>
      </c>
      <c r="F59" s="154">
        <v>23</v>
      </c>
      <c r="G59" s="154">
        <v>23</v>
      </c>
      <c r="H59" s="154">
        <v>23.49</v>
      </c>
      <c r="I59" s="154">
        <v>23</v>
      </c>
      <c r="J59" s="154">
        <v>23.49</v>
      </c>
      <c r="K59" s="152">
        <v>-2.09</v>
      </c>
      <c r="L59" s="149">
        <v>3</v>
      </c>
      <c r="M59" s="150">
        <v>325000</v>
      </c>
      <c r="N59" s="150">
        <v>7475000</v>
      </c>
      <c r="O59" s="161"/>
    </row>
    <row r="60" spans="2:15" ht="12" customHeight="1" x14ac:dyDescent="0.2">
      <c r="B60" s="33" t="s">
        <v>54</v>
      </c>
      <c r="C60" s="35" t="s">
        <v>230</v>
      </c>
      <c r="D60" s="154">
        <v>9.11</v>
      </c>
      <c r="E60" s="154">
        <v>9.15</v>
      </c>
      <c r="F60" s="154">
        <v>9.11</v>
      </c>
      <c r="G60" s="154">
        <v>9.15</v>
      </c>
      <c r="H60" s="154">
        <v>9.1199999999999992</v>
      </c>
      <c r="I60" s="154">
        <v>9.14</v>
      </c>
      <c r="J60" s="154">
        <v>9.1</v>
      </c>
      <c r="K60" s="152">
        <v>0.44</v>
      </c>
      <c r="L60" s="149">
        <v>16</v>
      </c>
      <c r="M60" s="150">
        <v>3438600</v>
      </c>
      <c r="N60" s="150">
        <v>31450270</v>
      </c>
      <c r="O60" s="161"/>
    </row>
    <row r="61" spans="2:15" ht="12" customHeight="1" x14ac:dyDescent="0.2">
      <c r="B61" s="33" t="s">
        <v>55</v>
      </c>
      <c r="C61" s="35" t="s">
        <v>184</v>
      </c>
      <c r="D61" s="154">
        <v>17</v>
      </c>
      <c r="E61" s="154">
        <v>17</v>
      </c>
      <c r="F61" s="154">
        <v>17</v>
      </c>
      <c r="G61" s="154">
        <v>17</v>
      </c>
      <c r="H61" s="154">
        <v>17</v>
      </c>
      <c r="I61" s="154">
        <v>17</v>
      </c>
      <c r="J61" s="154">
        <v>17.100000000000001</v>
      </c>
      <c r="K61" s="152">
        <v>-0.57999999999999996</v>
      </c>
      <c r="L61" s="149">
        <v>2</v>
      </c>
      <c r="M61" s="150">
        <v>100000</v>
      </c>
      <c r="N61" s="150">
        <v>1700000</v>
      </c>
      <c r="O61" s="161"/>
    </row>
    <row r="62" spans="2:15" ht="12" customHeight="1" x14ac:dyDescent="0.2">
      <c r="B62" s="33" t="s">
        <v>117</v>
      </c>
      <c r="C62" s="35" t="s">
        <v>141</v>
      </c>
      <c r="D62" s="154">
        <v>11</v>
      </c>
      <c r="E62" s="154">
        <v>11</v>
      </c>
      <c r="F62" s="154">
        <v>11</v>
      </c>
      <c r="G62" s="154">
        <v>11</v>
      </c>
      <c r="H62" s="154">
        <v>11</v>
      </c>
      <c r="I62" s="154">
        <v>11</v>
      </c>
      <c r="J62" s="154">
        <v>11</v>
      </c>
      <c r="K62" s="152">
        <v>0</v>
      </c>
      <c r="L62" s="149">
        <v>2</v>
      </c>
      <c r="M62" s="150">
        <v>110926</v>
      </c>
      <c r="N62" s="150">
        <v>1220186</v>
      </c>
      <c r="O62" s="161"/>
    </row>
    <row r="63" spans="2:15" ht="12" customHeight="1" x14ac:dyDescent="0.2">
      <c r="B63" s="33" t="s">
        <v>56</v>
      </c>
      <c r="C63" s="35" t="s">
        <v>195</v>
      </c>
      <c r="D63" s="154">
        <v>4</v>
      </c>
      <c r="E63" s="154">
        <v>4</v>
      </c>
      <c r="F63" s="154">
        <v>3.9</v>
      </c>
      <c r="G63" s="154">
        <v>3.94</v>
      </c>
      <c r="H63" s="154">
        <v>4.05</v>
      </c>
      <c r="I63" s="154">
        <v>3.9</v>
      </c>
      <c r="J63" s="154">
        <v>4.05</v>
      </c>
      <c r="K63" s="152">
        <v>-3.7</v>
      </c>
      <c r="L63" s="149">
        <v>3</v>
      </c>
      <c r="M63" s="150">
        <v>800000</v>
      </c>
      <c r="N63" s="150">
        <v>3150000</v>
      </c>
      <c r="O63" s="161"/>
    </row>
    <row r="64" spans="2:15" ht="12" customHeight="1" x14ac:dyDescent="0.2">
      <c r="B64" s="33" t="s">
        <v>176</v>
      </c>
      <c r="C64" s="35" t="s">
        <v>177</v>
      </c>
      <c r="D64" s="154">
        <v>26</v>
      </c>
      <c r="E64" s="154">
        <v>26</v>
      </c>
      <c r="F64" s="154">
        <v>26</v>
      </c>
      <c r="G64" s="154">
        <v>26</v>
      </c>
      <c r="H64" s="154">
        <v>26</v>
      </c>
      <c r="I64" s="154">
        <v>26</v>
      </c>
      <c r="J64" s="154">
        <v>26</v>
      </c>
      <c r="K64" s="152">
        <v>0</v>
      </c>
      <c r="L64" s="149">
        <v>3</v>
      </c>
      <c r="M64" s="150">
        <v>160000</v>
      </c>
      <c r="N64" s="150">
        <v>4160000</v>
      </c>
      <c r="O64" s="161"/>
    </row>
    <row r="65" spans="2:15" ht="12" customHeight="1" x14ac:dyDescent="0.2">
      <c r="B65" s="33" t="s">
        <v>118</v>
      </c>
      <c r="C65" s="33" t="s">
        <v>175</v>
      </c>
      <c r="D65" s="154">
        <v>24</v>
      </c>
      <c r="E65" s="154">
        <v>24</v>
      </c>
      <c r="F65" s="154">
        <v>24</v>
      </c>
      <c r="G65" s="154">
        <v>24</v>
      </c>
      <c r="H65" s="154">
        <v>24</v>
      </c>
      <c r="I65" s="154">
        <v>24</v>
      </c>
      <c r="J65" s="154">
        <v>24</v>
      </c>
      <c r="K65" s="152">
        <v>0</v>
      </c>
      <c r="L65" s="149">
        <v>3</v>
      </c>
      <c r="M65" s="150">
        <v>110000</v>
      </c>
      <c r="N65" s="150">
        <v>2640000</v>
      </c>
      <c r="O65" s="161"/>
    </row>
    <row r="66" spans="2:15" ht="12" customHeight="1" x14ac:dyDescent="0.2">
      <c r="B66" s="108" t="s">
        <v>57</v>
      </c>
      <c r="C66" s="109"/>
      <c r="D66" s="109"/>
      <c r="E66" s="109"/>
      <c r="F66" s="109"/>
      <c r="G66" s="109"/>
      <c r="H66" s="109"/>
      <c r="I66" s="109"/>
      <c r="J66" s="109"/>
      <c r="K66" s="110"/>
      <c r="L66" s="149">
        <v>32</v>
      </c>
      <c r="M66" s="150">
        <v>5044526</v>
      </c>
      <c r="N66" s="150">
        <v>51795456</v>
      </c>
      <c r="O66" s="77"/>
    </row>
    <row r="67" spans="2:15" ht="12" customHeight="1" x14ac:dyDescent="0.2">
      <c r="B67" s="89" t="s">
        <v>119</v>
      </c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1"/>
    </row>
    <row r="68" spans="2:15" ht="12" customHeight="1" x14ac:dyDescent="0.2">
      <c r="B68" s="33" t="s">
        <v>163</v>
      </c>
      <c r="C68" s="35" t="s">
        <v>213</v>
      </c>
      <c r="D68" s="154">
        <v>25</v>
      </c>
      <c r="E68" s="154">
        <v>25</v>
      </c>
      <c r="F68" s="154">
        <v>25</v>
      </c>
      <c r="G68" s="154">
        <v>25</v>
      </c>
      <c r="H68" s="154">
        <v>25</v>
      </c>
      <c r="I68" s="154">
        <v>25</v>
      </c>
      <c r="J68" s="154">
        <v>25</v>
      </c>
      <c r="K68" s="152">
        <v>0</v>
      </c>
      <c r="L68" s="149">
        <v>2</v>
      </c>
      <c r="M68" s="150">
        <v>132710</v>
      </c>
      <c r="N68" s="150">
        <v>3317750</v>
      </c>
      <c r="O68" s="162"/>
    </row>
    <row r="69" spans="2:15" ht="12" customHeight="1" x14ac:dyDescent="0.2">
      <c r="B69" s="33" t="s">
        <v>126</v>
      </c>
      <c r="C69" s="35" t="s">
        <v>214</v>
      </c>
      <c r="D69" s="154">
        <v>8.15</v>
      </c>
      <c r="E69" s="154">
        <v>8.8699999999999992</v>
      </c>
      <c r="F69" s="154">
        <v>8.1</v>
      </c>
      <c r="G69" s="154">
        <v>8.73</v>
      </c>
      <c r="H69" s="154">
        <v>8.3800000000000008</v>
      </c>
      <c r="I69" s="154">
        <v>8.86</v>
      </c>
      <c r="J69" s="154">
        <v>8.35</v>
      </c>
      <c r="K69" s="152">
        <v>6.11</v>
      </c>
      <c r="L69" s="149">
        <v>32</v>
      </c>
      <c r="M69" s="150">
        <v>59411615</v>
      </c>
      <c r="N69" s="150">
        <v>518886930</v>
      </c>
      <c r="O69" s="162"/>
    </row>
    <row r="70" spans="2:15" ht="12" customHeight="1" x14ac:dyDescent="0.2">
      <c r="B70" s="108" t="s">
        <v>133</v>
      </c>
      <c r="C70" s="109"/>
      <c r="D70" s="109"/>
      <c r="E70" s="109"/>
      <c r="F70" s="109"/>
      <c r="G70" s="109"/>
      <c r="H70" s="109"/>
      <c r="I70" s="109"/>
      <c r="J70" s="109"/>
      <c r="K70" s="110"/>
      <c r="L70" s="149">
        <v>34</v>
      </c>
      <c r="M70" s="150">
        <v>59544325</v>
      </c>
      <c r="N70" s="150">
        <v>522204680</v>
      </c>
    </row>
    <row r="71" spans="2:15" ht="13.5" customHeight="1" x14ac:dyDescent="0.2">
      <c r="B71" s="108" t="s">
        <v>58</v>
      </c>
      <c r="C71" s="109"/>
      <c r="D71" s="109"/>
      <c r="E71" s="109"/>
      <c r="F71" s="109"/>
      <c r="G71" s="109"/>
      <c r="H71" s="109"/>
      <c r="I71" s="109"/>
      <c r="J71" s="109"/>
      <c r="K71" s="110"/>
      <c r="L71" s="57">
        <f>L33+L38+L44+L57+L66+L70</f>
        <v>528</v>
      </c>
      <c r="M71" s="56">
        <f>M33+M38+M44+M57+M66+M70</f>
        <v>902935451</v>
      </c>
      <c r="N71" s="56">
        <f>N33+N38+N44+N57+N66+N70</f>
        <v>1841340912</v>
      </c>
      <c r="O71" s="48"/>
    </row>
    <row r="72" spans="2:15" ht="17.25" customHeight="1" x14ac:dyDescent="0.2">
      <c r="B72" s="50" t="s">
        <v>240</v>
      </c>
      <c r="C72" s="50"/>
      <c r="D72" s="50"/>
      <c r="E72" s="50"/>
      <c r="F72" s="26"/>
      <c r="G72" s="26"/>
      <c r="H72" s="26"/>
      <c r="I72" s="26"/>
      <c r="J72" s="26"/>
      <c r="K72" s="26"/>
      <c r="L72" s="163"/>
      <c r="M72" s="164"/>
      <c r="N72" s="164"/>
      <c r="O72" s="48"/>
    </row>
    <row r="73" spans="2:15" ht="17.25" customHeight="1" x14ac:dyDescent="0.2">
      <c r="B73" s="95" t="s">
        <v>59</v>
      </c>
      <c r="C73" s="95"/>
      <c r="D73" s="95"/>
      <c r="E73" s="95"/>
      <c r="F73" s="26"/>
      <c r="G73" s="26"/>
      <c r="H73" s="26"/>
      <c r="I73" s="97" t="s">
        <v>60</v>
      </c>
      <c r="J73" s="97"/>
      <c r="K73" s="97"/>
      <c r="L73" s="97"/>
      <c r="M73" s="97"/>
      <c r="N73" s="97"/>
    </row>
    <row r="74" spans="2:15" ht="27.75" customHeight="1" x14ac:dyDescent="0.2">
      <c r="B74" s="58" t="s">
        <v>61</v>
      </c>
      <c r="C74" s="25" t="s">
        <v>18</v>
      </c>
      <c r="D74" s="25" t="s">
        <v>62</v>
      </c>
      <c r="E74" s="59" t="s">
        <v>5</v>
      </c>
      <c r="F74" s="26"/>
      <c r="G74" s="26"/>
      <c r="H74" s="26"/>
      <c r="I74" s="92" t="s">
        <v>61</v>
      </c>
      <c r="J74" s="93"/>
      <c r="K74" s="94"/>
      <c r="L74" s="25" t="s">
        <v>18</v>
      </c>
      <c r="M74" s="25" t="s">
        <v>62</v>
      </c>
      <c r="N74" s="25" t="s">
        <v>5</v>
      </c>
    </row>
    <row r="75" spans="2:15" ht="15" customHeight="1" x14ac:dyDescent="0.2">
      <c r="B75" s="151" t="s">
        <v>241</v>
      </c>
      <c r="C75" s="154">
        <v>1.81</v>
      </c>
      <c r="D75" s="157">
        <v>9.6999999999999993</v>
      </c>
      <c r="E75" s="155">
        <v>1090247</v>
      </c>
      <c r="F75" s="26"/>
      <c r="G75" s="26"/>
      <c r="H75" s="26"/>
      <c r="I75" s="86" t="s">
        <v>30</v>
      </c>
      <c r="J75" s="87"/>
      <c r="K75" s="88"/>
      <c r="L75" s="154">
        <v>2.15</v>
      </c>
      <c r="M75" s="156">
        <v>-5.7</v>
      </c>
      <c r="N75" s="155">
        <v>160644</v>
      </c>
    </row>
    <row r="76" spans="2:15" ht="15" customHeight="1" x14ac:dyDescent="0.2">
      <c r="B76" s="151" t="s">
        <v>242</v>
      </c>
      <c r="C76" s="154">
        <v>0.84</v>
      </c>
      <c r="D76" s="157">
        <v>6.33</v>
      </c>
      <c r="E76" s="155">
        <v>93456945</v>
      </c>
      <c r="F76" s="26"/>
      <c r="G76" s="26"/>
      <c r="H76" s="26"/>
      <c r="I76" s="86" t="s">
        <v>26</v>
      </c>
      <c r="J76" s="87"/>
      <c r="K76" s="88"/>
      <c r="L76" s="154">
        <v>0.84</v>
      </c>
      <c r="M76" s="156">
        <v>-5.62</v>
      </c>
      <c r="N76" s="155">
        <v>38137500</v>
      </c>
    </row>
    <row r="77" spans="2:15" ht="15" customHeight="1" x14ac:dyDescent="0.2">
      <c r="B77" s="151" t="s">
        <v>243</v>
      </c>
      <c r="C77" s="154">
        <v>8.86</v>
      </c>
      <c r="D77" s="157">
        <v>6.11</v>
      </c>
      <c r="E77" s="155">
        <v>59411615</v>
      </c>
      <c r="F77" s="26"/>
      <c r="G77" s="26"/>
      <c r="H77" s="26"/>
      <c r="I77" s="86" t="s">
        <v>98</v>
      </c>
      <c r="J77" s="87"/>
      <c r="K77" s="88"/>
      <c r="L77" s="154">
        <v>0.82</v>
      </c>
      <c r="M77" s="156">
        <v>-4.6500000000000004</v>
      </c>
      <c r="N77" s="155">
        <v>61405434</v>
      </c>
    </row>
    <row r="78" spans="2:15" ht="15" customHeight="1" x14ac:dyDescent="0.2">
      <c r="B78" s="151" t="s">
        <v>244</v>
      </c>
      <c r="C78" s="154">
        <v>0.8</v>
      </c>
      <c r="D78" s="157">
        <v>5.26</v>
      </c>
      <c r="E78" s="155">
        <v>129145132</v>
      </c>
      <c r="F78" s="26"/>
      <c r="G78" s="26"/>
      <c r="H78" s="26"/>
      <c r="I78" s="86" t="s">
        <v>160</v>
      </c>
      <c r="J78" s="87"/>
      <c r="K78" s="88"/>
      <c r="L78" s="154">
        <v>3.16</v>
      </c>
      <c r="M78" s="156">
        <v>-4.24</v>
      </c>
      <c r="N78" s="155">
        <v>50000</v>
      </c>
    </row>
    <row r="79" spans="2:15" ht="15" customHeight="1" x14ac:dyDescent="0.2">
      <c r="B79" s="151" t="s">
        <v>34</v>
      </c>
      <c r="C79" s="154">
        <v>2.93</v>
      </c>
      <c r="D79" s="157">
        <v>2.09</v>
      </c>
      <c r="E79" s="155">
        <v>12369620</v>
      </c>
      <c r="F79" s="26"/>
      <c r="G79" s="26"/>
      <c r="H79" s="26"/>
      <c r="I79" s="86" t="s">
        <v>29</v>
      </c>
      <c r="J79" s="87"/>
      <c r="K79" s="88"/>
      <c r="L79" s="154">
        <v>1.1499999999999999</v>
      </c>
      <c r="M79" s="156">
        <v>-4.17</v>
      </c>
      <c r="N79" s="155">
        <v>542147</v>
      </c>
    </row>
    <row r="80" spans="2:15" ht="15" customHeight="1" x14ac:dyDescent="0.2">
      <c r="B80" s="96" t="s">
        <v>5</v>
      </c>
      <c r="C80" s="96"/>
      <c r="D80" s="96"/>
      <c r="E80" s="96"/>
      <c r="F80" s="26"/>
      <c r="G80" s="26"/>
      <c r="H80" s="26"/>
      <c r="I80" s="95" t="s">
        <v>63</v>
      </c>
      <c r="J80" s="95"/>
      <c r="K80" s="95"/>
      <c r="L80" s="95"/>
      <c r="M80" s="95"/>
      <c r="N80" s="95"/>
    </row>
    <row r="81" spans="2:14" ht="27" customHeight="1" x14ac:dyDescent="0.2">
      <c r="B81" s="24" t="s">
        <v>61</v>
      </c>
      <c r="C81" s="25" t="s">
        <v>18</v>
      </c>
      <c r="D81" s="25" t="s">
        <v>64</v>
      </c>
      <c r="E81" s="25" t="s">
        <v>5</v>
      </c>
      <c r="F81" s="26"/>
      <c r="G81" s="26"/>
      <c r="H81" s="26"/>
      <c r="I81" s="92" t="s">
        <v>61</v>
      </c>
      <c r="J81" s="93"/>
      <c r="K81" s="94"/>
      <c r="L81" s="25" t="s">
        <v>18</v>
      </c>
      <c r="M81" s="25" t="s">
        <v>62</v>
      </c>
      <c r="N81" s="25" t="s">
        <v>22</v>
      </c>
    </row>
    <row r="82" spans="2:14" ht="15" customHeight="1" x14ac:dyDescent="0.2">
      <c r="B82" s="151" t="s">
        <v>245</v>
      </c>
      <c r="C82" s="154">
        <v>1.92</v>
      </c>
      <c r="D82" s="152">
        <v>1.05</v>
      </c>
      <c r="E82" s="155">
        <v>165019629</v>
      </c>
      <c r="F82" s="26"/>
      <c r="G82" s="26"/>
      <c r="H82" s="26"/>
      <c r="I82" s="86" t="s">
        <v>126</v>
      </c>
      <c r="J82" s="87"/>
      <c r="K82" s="88"/>
      <c r="L82" s="154">
        <v>8.86</v>
      </c>
      <c r="M82" s="152">
        <v>6.11</v>
      </c>
      <c r="N82" s="155">
        <v>518886930</v>
      </c>
    </row>
    <row r="83" spans="2:14" ht="15" customHeight="1" x14ac:dyDescent="0.2">
      <c r="B83" s="151" t="s">
        <v>244</v>
      </c>
      <c r="C83" s="154">
        <v>0.8</v>
      </c>
      <c r="D83" s="152">
        <v>5.26</v>
      </c>
      <c r="E83" s="155">
        <v>129145132</v>
      </c>
      <c r="F83" s="26"/>
      <c r="G83" s="26"/>
      <c r="H83" s="26"/>
      <c r="I83" s="86" t="s">
        <v>245</v>
      </c>
      <c r="J83" s="87"/>
      <c r="K83" s="88"/>
      <c r="L83" s="154">
        <v>1.92</v>
      </c>
      <c r="M83" s="152">
        <v>1.05</v>
      </c>
      <c r="N83" s="155">
        <v>314450212</v>
      </c>
    </row>
    <row r="84" spans="2:14" ht="15" customHeight="1" x14ac:dyDescent="0.2">
      <c r="B84" s="151" t="s">
        <v>242</v>
      </c>
      <c r="C84" s="154">
        <v>0.84</v>
      </c>
      <c r="D84" s="152">
        <v>6.33</v>
      </c>
      <c r="E84" s="155">
        <v>93456945</v>
      </c>
      <c r="F84" s="26"/>
      <c r="G84" s="26"/>
      <c r="H84" s="26"/>
      <c r="I84" s="86" t="s">
        <v>244</v>
      </c>
      <c r="J84" s="87"/>
      <c r="K84" s="88"/>
      <c r="L84" s="154">
        <v>0.8</v>
      </c>
      <c r="M84" s="152">
        <v>5.26</v>
      </c>
      <c r="N84" s="155">
        <v>100496935</v>
      </c>
    </row>
    <row r="85" spans="2:14" ht="15" customHeight="1" x14ac:dyDescent="0.2">
      <c r="B85" s="151" t="s">
        <v>96</v>
      </c>
      <c r="C85" s="154">
        <v>1.06</v>
      </c>
      <c r="D85" s="152">
        <v>-0.93</v>
      </c>
      <c r="E85" s="155">
        <v>62475116</v>
      </c>
      <c r="F85" s="26"/>
      <c r="G85" s="26"/>
      <c r="H85" s="26"/>
      <c r="I85" s="86" t="s">
        <v>24</v>
      </c>
      <c r="J85" s="87"/>
      <c r="K85" s="88"/>
      <c r="L85" s="154">
        <v>2.4300000000000002</v>
      </c>
      <c r="M85" s="152">
        <v>-0.82</v>
      </c>
      <c r="N85" s="155">
        <v>91576929</v>
      </c>
    </row>
    <row r="86" spans="2:14" ht="15" customHeight="1" x14ac:dyDescent="0.2">
      <c r="B86" s="151" t="s">
        <v>98</v>
      </c>
      <c r="C86" s="154">
        <v>0.82</v>
      </c>
      <c r="D86" s="152">
        <v>-4.6500000000000004</v>
      </c>
      <c r="E86" s="155">
        <v>61405434</v>
      </c>
      <c r="F86" s="26"/>
      <c r="G86" s="26"/>
      <c r="H86" s="26"/>
      <c r="I86" s="86" t="s">
        <v>89</v>
      </c>
      <c r="J86" s="87"/>
      <c r="K86" s="88"/>
      <c r="L86" s="154">
        <v>6.67</v>
      </c>
      <c r="M86" s="152">
        <v>-0.15</v>
      </c>
      <c r="N86" s="155">
        <v>80873750</v>
      </c>
    </row>
    <row r="87" spans="2:14" ht="13.5" customHeight="1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2:14" ht="13.5" customHeight="1" x14ac:dyDescent="0.2">
      <c r="I88" s="165"/>
    </row>
    <row r="89" spans="2:14" ht="13.5" customHeight="1" x14ac:dyDescent="0.2">
      <c r="I89" s="165"/>
      <c r="J89" s="45"/>
      <c r="K89" s="85"/>
      <c r="M89" s="60"/>
    </row>
    <row r="90" spans="2:14" ht="15" customHeight="1" x14ac:dyDescent="0.2">
      <c r="I90" s="165"/>
      <c r="K90" s="85"/>
      <c r="M90" s="60"/>
    </row>
    <row r="91" spans="2:14" ht="15" customHeight="1" x14ac:dyDescent="0.2">
      <c r="I91" s="165"/>
      <c r="K91" s="85"/>
      <c r="M91" s="60"/>
    </row>
    <row r="92" spans="2:14" ht="12.75" customHeight="1" x14ac:dyDescent="0.2">
      <c r="I92" s="165"/>
      <c r="K92" s="85"/>
      <c r="M92" s="60"/>
    </row>
    <row r="93" spans="2:14" ht="15" customHeight="1" x14ac:dyDescent="0.2">
      <c r="I93" s="78"/>
      <c r="K93" s="85"/>
      <c r="M93" s="60"/>
    </row>
    <row r="94" spans="2:14" ht="15" customHeight="1" x14ac:dyDescent="0.2">
      <c r="I94" s="78"/>
    </row>
    <row r="95" spans="2:14" ht="15" customHeight="1" x14ac:dyDescent="0.2"/>
    <row r="96" spans="2:14" ht="15.75" customHeight="1" x14ac:dyDescent="0.2"/>
    <row r="97" ht="13.5" customHeight="1" x14ac:dyDescent="0.2"/>
    <row r="98" ht="15.75" customHeight="1" x14ac:dyDescent="0.2"/>
    <row r="99" ht="18" customHeight="1" x14ac:dyDescent="0.2"/>
    <row r="100" ht="19.5" customHeight="1" x14ac:dyDescent="0.2"/>
  </sheetData>
  <mergeCells count="33">
    <mergeCell ref="I77:K77"/>
    <mergeCell ref="I78:K78"/>
    <mergeCell ref="I79:K79"/>
    <mergeCell ref="B44:K44"/>
    <mergeCell ref="B57:K57"/>
    <mergeCell ref="B66:K66"/>
    <mergeCell ref="B71:K71"/>
    <mergeCell ref="B70:K70"/>
    <mergeCell ref="C4:D4"/>
    <mergeCell ref="C6:D6"/>
    <mergeCell ref="C7:D7"/>
    <mergeCell ref="B39:N39"/>
    <mergeCell ref="B17:N17"/>
    <mergeCell ref="B34:N34"/>
    <mergeCell ref="C38:K38"/>
    <mergeCell ref="C5:D5"/>
    <mergeCell ref="B33:K33"/>
    <mergeCell ref="I85:K85"/>
    <mergeCell ref="I86:K86"/>
    <mergeCell ref="B45:N45"/>
    <mergeCell ref="I81:K81"/>
    <mergeCell ref="I84:K84"/>
    <mergeCell ref="I80:N80"/>
    <mergeCell ref="B73:E73"/>
    <mergeCell ref="B80:E80"/>
    <mergeCell ref="I73:N73"/>
    <mergeCell ref="I74:K74"/>
    <mergeCell ref="B58:N58"/>
    <mergeCell ref="B67:N67"/>
    <mergeCell ref="I83:K83"/>
    <mergeCell ref="I82:K82"/>
    <mergeCell ref="I75:K75"/>
    <mergeCell ref="I76:K76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topLeftCell="A22" workbookViewId="0">
      <selection activeCell="F37" sqref="F37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15" t="s">
        <v>65</v>
      </c>
      <c r="C2" s="115"/>
      <c r="D2" s="115"/>
      <c r="E2" s="115"/>
      <c r="F2" s="23"/>
    </row>
    <row r="3" spans="2:6" ht="18" customHeight="1" x14ac:dyDescent="0.25">
      <c r="B3" s="115" t="s">
        <v>236</v>
      </c>
      <c r="C3" s="115"/>
      <c r="D3" s="115"/>
      <c r="E3" s="115"/>
      <c r="F3" s="115"/>
    </row>
    <row r="4" spans="2:6" ht="18" customHeight="1" x14ac:dyDescent="0.25">
      <c r="B4" s="34"/>
      <c r="C4" s="34"/>
      <c r="D4" s="34"/>
      <c r="E4" s="34"/>
      <c r="F4" s="34"/>
    </row>
    <row r="5" spans="2:6" ht="18" customHeight="1" x14ac:dyDescent="0.25">
      <c r="B5" s="34"/>
      <c r="C5" s="34"/>
      <c r="D5" s="34"/>
      <c r="E5" s="34"/>
      <c r="F5" s="34"/>
    </row>
    <row r="6" spans="2:6" ht="18" customHeight="1" x14ac:dyDescent="0.25">
      <c r="B6" s="34"/>
      <c r="C6" s="34"/>
      <c r="D6" s="34"/>
      <c r="E6" s="34"/>
      <c r="F6" s="34"/>
    </row>
    <row r="7" spans="2:6" ht="20.100000000000001" customHeight="1" x14ac:dyDescent="0.2">
      <c r="C7" s="76" t="s">
        <v>220</v>
      </c>
    </row>
    <row r="8" spans="2:6" ht="33.75" customHeight="1" x14ac:dyDescent="0.2">
      <c r="B8" s="22" t="s">
        <v>11</v>
      </c>
      <c r="C8" s="21" t="s">
        <v>12</v>
      </c>
      <c r="D8" s="20" t="s">
        <v>21</v>
      </c>
      <c r="E8" s="21" t="s">
        <v>66</v>
      </c>
      <c r="F8" s="21" t="s">
        <v>67</v>
      </c>
    </row>
    <row r="9" spans="2:6" ht="20.100000000000001" customHeight="1" x14ac:dyDescent="0.2">
      <c r="B9" s="111" t="s">
        <v>68</v>
      </c>
      <c r="C9" s="111"/>
      <c r="D9" s="111"/>
      <c r="E9" s="111"/>
      <c r="F9" s="111"/>
    </row>
    <row r="10" spans="2:6" ht="20.100000000000001" customHeight="1" x14ac:dyDescent="0.2">
      <c r="B10" s="74" t="s">
        <v>79</v>
      </c>
      <c r="C10" s="75" t="s">
        <v>151</v>
      </c>
      <c r="D10" s="19">
        <v>5</v>
      </c>
      <c r="E10" s="19">
        <v>7500000</v>
      </c>
      <c r="F10" s="19">
        <v>25150000</v>
      </c>
    </row>
    <row r="11" spans="2:6" ht="20.100000000000001" customHeight="1" x14ac:dyDescent="0.2">
      <c r="B11" s="66" t="s">
        <v>24</v>
      </c>
      <c r="C11" s="67" t="s">
        <v>170</v>
      </c>
      <c r="D11" s="19">
        <v>15</v>
      </c>
      <c r="E11" s="19">
        <v>23350000</v>
      </c>
      <c r="F11" s="19">
        <v>57034829.049999997</v>
      </c>
    </row>
    <row r="12" spans="2:6" ht="20.100000000000001" customHeight="1" x14ac:dyDescent="0.2">
      <c r="B12" s="112" t="s">
        <v>28</v>
      </c>
      <c r="C12" s="112"/>
      <c r="D12" s="65">
        <f>SUM(D10:D11)</f>
        <v>20</v>
      </c>
      <c r="E12" s="65">
        <f>SUM(E10:E11)</f>
        <v>30850000</v>
      </c>
      <c r="F12" s="65">
        <f>SUM(F10:F11)</f>
        <v>82184829.049999997</v>
      </c>
    </row>
    <row r="13" spans="2:6" ht="20.100000000000001" customHeight="1" x14ac:dyDescent="0.2">
      <c r="B13" s="111" t="s">
        <v>33</v>
      </c>
      <c r="C13" s="111"/>
      <c r="D13" s="111"/>
      <c r="E13" s="111"/>
      <c r="F13" s="111"/>
    </row>
    <row r="14" spans="2:6" ht="20.100000000000001" customHeight="1" x14ac:dyDescent="0.2">
      <c r="B14" s="74" t="s">
        <v>84</v>
      </c>
      <c r="C14" s="75" t="s">
        <v>188</v>
      </c>
      <c r="D14" s="19">
        <v>1</v>
      </c>
      <c r="E14" s="19">
        <v>180000</v>
      </c>
      <c r="F14" s="19">
        <v>1296000</v>
      </c>
    </row>
    <row r="15" spans="2:6" ht="20.100000000000001" customHeight="1" x14ac:dyDescent="0.2">
      <c r="B15" s="112" t="s">
        <v>36</v>
      </c>
      <c r="C15" s="112"/>
      <c r="D15" s="19">
        <f>SUM(D14)</f>
        <v>1</v>
      </c>
      <c r="E15" s="19">
        <f>SUM(E14)</f>
        <v>180000</v>
      </c>
      <c r="F15" s="19">
        <f>SUM(F14)</f>
        <v>1296000</v>
      </c>
    </row>
    <row r="16" spans="2:6" ht="20.100000000000001" customHeight="1" x14ac:dyDescent="0.2">
      <c r="B16" s="111" t="s">
        <v>37</v>
      </c>
      <c r="C16" s="111"/>
      <c r="D16" s="111"/>
      <c r="E16" s="111"/>
      <c r="F16" s="111"/>
    </row>
    <row r="17" spans="2:6" ht="20.100000000000001" customHeight="1" x14ac:dyDescent="0.2">
      <c r="B17" s="74" t="s">
        <v>86</v>
      </c>
      <c r="C17" s="75" t="s">
        <v>148</v>
      </c>
      <c r="D17" s="19">
        <v>2</v>
      </c>
      <c r="E17" s="19">
        <v>10000000</v>
      </c>
      <c r="F17" s="19">
        <v>12200000</v>
      </c>
    </row>
    <row r="18" spans="2:6" ht="20.100000000000001" customHeight="1" x14ac:dyDescent="0.2">
      <c r="B18" s="74" t="s">
        <v>227</v>
      </c>
      <c r="C18" s="75" t="s">
        <v>228</v>
      </c>
      <c r="D18" s="19">
        <v>1</v>
      </c>
      <c r="E18" s="19">
        <v>2000000</v>
      </c>
      <c r="F18" s="19">
        <v>4200000</v>
      </c>
    </row>
    <row r="19" spans="2:6" ht="20.100000000000001" customHeight="1" x14ac:dyDescent="0.2">
      <c r="B19" s="112" t="s">
        <v>49</v>
      </c>
      <c r="C19" s="112"/>
      <c r="D19" s="19">
        <f>SUM(D17:D18)</f>
        <v>3</v>
      </c>
      <c r="E19" s="19">
        <f>SUM(E17:E18)</f>
        <v>12000000</v>
      </c>
      <c r="F19" s="19">
        <f>SUM(F17:F18)</f>
        <v>16400000</v>
      </c>
    </row>
    <row r="20" spans="2:6" ht="20.100000000000001" customHeight="1" x14ac:dyDescent="0.2">
      <c r="B20" s="113" t="s">
        <v>58</v>
      </c>
      <c r="C20" s="114"/>
      <c r="D20" s="65">
        <f>D12+D15+D19</f>
        <v>24</v>
      </c>
      <c r="E20" s="65">
        <f>E12+E15+E19</f>
        <v>43030000</v>
      </c>
      <c r="F20" s="65">
        <f>F12+F15+F19</f>
        <v>99880829.049999997</v>
      </c>
    </row>
    <row r="21" spans="2:6" ht="17.100000000000001" customHeight="1" x14ac:dyDescent="0.2">
      <c r="B21" s="26"/>
      <c r="C21" s="26"/>
      <c r="D21" s="26"/>
      <c r="E21" s="26"/>
      <c r="F21" s="26"/>
    </row>
    <row r="22" spans="2:6" ht="18" x14ac:dyDescent="0.2">
      <c r="B22" s="26"/>
      <c r="C22" s="82" t="s">
        <v>233</v>
      </c>
      <c r="D22" s="26"/>
      <c r="E22" s="26"/>
      <c r="F22" s="26"/>
    </row>
    <row r="23" spans="2:6" ht="30" x14ac:dyDescent="0.2">
      <c r="B23" s="22" t="s">
        <v>11</v>
      </c>
      <c r="C23" s="21" t="s">
        <v>12</v>
      </c>
      <c r="D23" s="20" t="s">
        <v>21</v>
      </c>
      <c r="E23" s="21" t="s">
        <v>66</v>
      </c>
      <c r="F23" s="21" t="s">
        <v>67</v>
      </c>
    </row>
    <row r="24" spans="2:6" ht="16.5" x14ac:dyDescent="0.2">
      <c r="B24" s="111" t="s">
        <v>68</v>
      </c>
      <c r="C24" s="111"/>
      <c r="D24" s="111"/>
      <c r="E24" s="111"/>
      <c r="F24" s="111"/>
    </row>
    <row r="25" spans="2:6" ht="15.75" x14ac:dyDescent="0.2">
      <c r="B25" s="74" t="s">
        <v>182</v>
      </c>
      <c r="C25" s="75" t="s">
        <v>183</v>
      </c>
      <c r="D25" s="19">
        <v>12</v>
      </c>
      <c r="E25" s="19">
        <v>49042931</v>
      </c>
      <c r="F25" s="19">
        <v>93225268.900000006</v>
      </c>
    </row>
    <row r="26" spans="2:6" ht="16.5" x14ac:dyDescent="0.2">
      <c r="B26" s="66" t="s">
        <v>24</v>
      </c>
      <c r="C26" s="67" t="s">
        <v>170</v>
      </c>
      <c r="D26" s="19">
        <v>7</v>
      </c>
      <c r="E26" s="19">
        <v>10220000</v>
      </c>
      <c r="F26" s="19">
        <v>24839100</v>
      </c>
    </row>
    <row r="27" spans="2:6" ht="15.75" x14ac:dyDescent="0.2">
      <c r="B27" s="74" t="s">
        <v>98</v>
      </c>
      <c r="C27" s="74" t="s">
        <v>168</v>
      </c>
      <c r="D27" s="19">
        <v>9</v>
      </c>
      <c r="E27" s="19">
        <v>28963731</v>
      </c>
      <c r="F27" s="19">
        <v>23920259.420000002</v>
      </c>
    </row>
    <row r="28" spans="2:6" ht="16.5" x14ac:dyDescent="0.2">
      <c r="B28" s="112" t="s">
        <v>28</v>
      </c>
      <c r="C28" s="112"/>
      <c r="D28" s="19">
        <f>SUM(D25:D27)</f>
        <v>28</v>
      </c>
      <c r="E28" s="19">
        <f>SUM(E25:E27)</f>
        <v>88226662</v>
      </c>
      <c r="F28" s="19">
        <f>SUM(F25:F27)</f>
        <v>141984628.31999999</v>
      </c>
    </row>
    <row r="29" spans="2:6" ht="20.100000000000001" customHeight="1" x14ac:dyDescent="0.2">
      <c r="B29" s="111" t="s">
        <v>232</v>
      </c>
      <c r="C29" s="111"/>
      <c r="D29" s="111"/>
      <c r="E29" s="111"/>
      <c r="F29" s="111"/>
    </row>
    <row r="30" spans="2:6" ht="20.100000000000001" customHeight="1" x14ac:dyDescent="0.2">
      <c r="B30" s="74" t="s">
        <v>30</v>
      </c>
      <c r="C30" s="74" t="s">
        <v>162</v>
      </c>
      <c r="D30" s="19">
        <v>1</v>
      </c>
      <c r="E30" s="19">
        <v>110000</v>
      </c>
      <c r="F30" s="19">
        <v>236500</v>
      </c>
    </row>
    <row r="31" spans="2:6" ht="20.100000000000001" customHeight="1" x14ac:dyDescent="0.2">
      <c r="B31" s="112" t="s">
        <v>226</v>
      </c>
      <c r="C31" s="112"/>
      <c r="D31" s="19">
        <f>SUM(D30)</f>
        <v>1</v>
      </c>
      <c r="E31" s="19">
        <f>SUM(E30)</f>
        <v>110000</v>
      </c>
      <c r="F31" s="19">
        <f>SUM(F30)</f>
        <v>236500</v>
      </c>
    </row>
    <row r="32" spans="2:6" ht="20.100000000000001" customHeight="1" x14ac:dyDescent="0.2">
      <c r="B32" s="111" t="s">
        <v>37</v>
      </c>
      <c r="C32" s="111"/>
      <c r="D32" s="111"/>
      <c r="E32" s="111"/>
      <c r="F32" s="111"/>
    </row>
    <row r="33" spans="2:6" ht="20.100000000000001" customHeight="1" x14ac:dyDescent="0.2">
      <c r="B33" s="74" t="s">
        <v>86</v>
      </c>
      <c r="C33" s="75" t="s">
        <v>148</v>
      </c>
      <c r="D33" s="19">
        <v>2</v>
      </c>
      <c r="E33" s="19">
        <v>500000</v>
      </c>
      <c r="F33" s="19">
        <v>610000</v>
      </c>
    </row>
    <row r="34" spans="2:6" ht="20.100000000000001" customHeight="1" x14ac:dyDescent="0.2">
      <c r="B34" s="74" t="s">
        <v>42</v>
      </c>
      <c r="C34" s="75" t="s">
        <v>224</v>
      </c>
      <c r="D34" s="19">
        <v>1</v>
      </c>
      <c r="E34" s="19">
        <v>250000</v>
      </c>
      <c r="F34" s="19">
        <v>200000</v>
      </c>
    </row>
    <row r="35" spans="2:6" ht="20.100000000000001" customHeight="1" x14ac:dyDescent="0.2">
      <c r="B35" s="112" t="s">
        <v>49</v>
      </c>
      <c r="C35" s="112"/>
      <c r="D35" s="19">
        <f>SUM(D33:D34)</f>
        <v>3</v>
      </c>
      <c r="E35" s="19">
        <f>SUM(E33:E34)</f>
        <v>750000</v>
      </c>
      <c r="F35" s="19">
        <f>SUM(F33:F34)</f>
        <v>810000</v>
      </c>
    </row>
    <row r="36" spans="2:6" ht="20.100000000000001" customHeight="1" x14ac:dyDescent="0.2">
      <c r="B36" s="113" t="s">
        <v>58</v>
      </c>
      <c r="C36" s="114"/>
      <c r="D36" s="65">
        <f>D28+D31+D35</f>
        <v>32</v>
      </c>
      <c r="E36" s="65">
        <f>E28+E31+E35</f>
        <v>89086662</v>
      </c>
      <c r="F36" s="65">
        <f>F28+F31+F35</f>
        <v>143031128.31999999</v>
      </c>
    </row>
  </sheetData>
  <mergeCells count="16">
    <mergeCell ref="B24:F24"/>
    <mergeCell ref="B28:C28"/>
    <mergeCell ref="B13:F13"/>
    <mergeCell ref="B15:C15"/>
    <mergeCell ref="B2:E2"/>
    <mergeCell ref="B3:F3"/>
    <mergeCell ref="B20:C20"/>
    <mergeCell ref="B9:F9"/>
    <mergeCell ref="B12:C12"/>
    <mergeCell ref="B16:F16"/>
    <mergeCell ref="B19:C19"/>
    <mergeCell ref="B32:F32"/>
    <mergeCell ref="B35:C35"/>
    <mergeCell ref="B36:C36"/>
    <mergeCell ref="B29:F29"/>
    <mergeCell ref="B31:C31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opLeftCell="A13" workbookViewId="0">
      <selection activeCell="K41" sqref="K41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19" t="s">
        <v>237</v>
      </c>
      <c r="C1" s="119"/>
      <c r="D1" s="119"/>
      <c r="E1" s="119"/>
      <c r="F1" s="119"/>
      <c r="G1" s="119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4.45" customHeight="1" x14ac:dyDescent="0.2">
      <c r="B3" s="116" t="s">
        <v>232</v>
      </c>
      <c r="C3" s="117"/>
      <c r="D3" s="117"/>
      <c r="E3" s="117"/>
      <c r="F3" s="117"/>
      <c r="G3" s="118"/>
    </row>
    <row r="4" spans="2:7" ht="14.45" customHeight="1" x14ac:dyDescent="0.2">
      <c r="B4" s="74" t="s">
        <v>143</v>
      </c>
      <c r="C4" s="75" t="s">
        <v>144</v>
      </c>
      <c r="D4" s="70">
        <v>0.7</v>
      </c>
      <c r="E4" s="69" t="s">
        <v>97</v>
      </c>
      <c r="F4" s="68">
        <v>0.69</v>
      </c>
      <c r="G4" s="68">
        <v>0.72</v>
      </c>
    </row>
    <row r="5" spans="2:7" ht="14.45" customHeight="1" x14ac:dyDescent="0.2">
      <c r="B5" s="116" t="s">
        <v>69</v>
      </c>
      <c r="C5" s="117"/>
      <c r="D5" s="117"/>
      <c r="E5" s="117"/>
      <c r="F5" s="117"/>
      <c r="G5" s="118"/>
    </row>
    <row r="6" spans="2:7" ht="14.45" customHeight="1" x14ac:dyDescent="0.2">
      <c r="B6" s="64" t="s">
        <v>31</v>
      </c>
      <c r="C6" s="64" t="s">
        <v>130</v>
      </c>
      <c r="D6" s="68">
        <v>1.62</v>
      </c>
      <c r="E6" s="69" t="s">
        <v>95</v>
      </c>
      <c r="F6" s="68" t="s">
        <v>78</v>
      </c>
      <c r="G6" s="68" t="s">
        <v>78</v>
      </c>
    </row>
    <row r="7" spans="2:7" ht="14.45" customHeight="1" x14ac:dyDescent="0.2">
      <c r="B7" s="64" t="s">
        <v>104</v>
      </c>
      <c r="C7" s="64" t="s">
        <v>136</v>
      </c>
      <c r="D7" s="68">
        <v>1</v>
      </c>
      <c r="E7" s="69" t="s">
        <v>97</v>
      </c>
      <c r="F7" s="68" t="s">
        <v>78</v>
      </c>
      <c r="G7" s="68" t="s">
        <v>78</v>
      </c>
    </row>
    <row r="8" spans="2:7" ht="14.45" customHeight="1" x14ac:dyDescent="0.2">
      <c r="B8" s="64" t="s">
        <v>102</v>
      </c>
      <c r="C8" s="64" t="s">
        <v>185</v>
      </c>
      <c r="D8" s="68">
        <v>0.66</v>
      </c>
      <c r="E8" s="69" t="s">
        <v>97</v>
      </c>
      <c r="F8" s="68" t="s">
        <v>78</v>
      </c>
      <c r="G8" s="68">
        <v>0.67</v>
      </c>
    </row>
    <row r="9" spans="2:7" ht="14.45" customHeight="1" x14ac:dyDescent="0.2">
      <c r="B9" s="64" t="s">
        <v>134</v>
      </c>
      <c r="C9" s="64" t="s">
        <v>135</v>
      </c>
      <c r="D9" s="68">
        <v>0.69</v>
      </c>
      <c r="E9" s="69" t="s">
        <v>97</v>
      </c>
      <c r="F9" s="68" t="s">
        <v>78</v>
      </c>
      <c r="G9" s="68" t="s">
        <v>78</v>
      </c>
    </row>
    <row r="10" spans="2:7" ht="14.45" customHeight="1" x14ac:dyDescent="0.2">
      <c r="B10" s="64" t="s">
        <v>32</v>
      </c>
      <c r="C10" s="64" t="s">
        <v>146</v>
      </c>
      <c r="D10" s="68">
        <v>1.4</v>
      </c>
      <c r="E10" s="69" t="s">
        <v>97</v>
      </c>
      <c r="F10" s="68">
        <v>1.27</v>
      </c>
      <c r="G10" s="68">
        <v>1.46</v>
      </c>
    </row>
    <row r="11" spans="2:7" ht="14.45" customHeight="1" x14ac:dyDescent="0.2">
      <c r="B11" s="64" t="s">
        <v>158</v>
      </c>
      <c r="C11" s="64" t="s">
        <v>157</v>
      </c>
      <c r="D11" s="68">
        <v>0.9</v>
      </c>
      <c r="E11" s="69" t="s">
        <v>97</v>
      </c>
      <c r="F11" s="68" t="s">
        <v>78</v>
      </c>
      <c r="G11" s="68">
        <v>0.9</v>
      </c>
    </row>
    <row r="12" spans="2:7" ht="14.45" customHeight="1" x14ac:dyDescent="0.2">
      <c r="B12" s="64" t="s">
        <v>202</v>
      </c>
      <c r="C12" s="64" t="s">
        <v>192</v>
      </c>
      <c r="D12" s="68">
        <v>0.86</v>
      </c>
      <c r="E12" s="69" t="s">
        <v>97</v>
      </c>
      <c r="F12" s="68" t="s">
        <v>78</v>
      </c>
      <c r="G12" s="68" t="s">
        <v>78</v>
      </c>
    </row>
    <row r="13" spans="2:7" ht="14.45" customHeight="1" x14ac:dyDescent="0.2">
      <c r="B13" s="64" t="s">
        <v>103</v>
      </c>
      <c r="C13" s="64" t="s">
        <v>222</v>
      </c>
      <c r="D13" s="68">
        <v>1.5</v>
      </c>
      <c r="E13" s="69" t="s">
        <v>97</v>
      </c>
      <c r="F13" s="68">
        <v>1.35</v>
      </c>
      <c r="G13" s="68">
        <v>1.45</v>
      </c>
    </row>
    <row r="14" spans="2:7" ht="14.45" customHeight="1" x14ac:dyDescent="0.2">
      <c r="B14" s="64" t="s">
        <v>101</v>
      </c>
      <c r="C14" s="64" t="s">
        <v>186</v>
      </c>
      <c r="D14" s="68">
        <v>0.51</v>
      </c>
      <c r="E14" s="69" t="s">
        <v>97</v>
      </c>
      <c r="F14" s="68" t="s">
        <v>78</v>
      </c>
      <c r="G14" s="68">
        <v>0.49</v>
      </c>
    </row>
    <row r="15" spans="2:7" ht="14.45" customHeight="1" x14ac:dyDescent="0.2">
      <c r="B15" s="116" t="s">
        <v>33</v>
      </c>
      <c r="C15" s="117"/>
      <c r="D15" s="117"/>
      <c r="E15" s="117"/>
      <c r="F15" s="117"/>
      <c r="G15" s="118"/>
    </row>
    <row r="16" spans="2:7" ht="14.45" customHeight="1" x14ac:dyDescent="0.2">
      <c r="B16" s="64" t="s">
        <v>105</v>
      </c>
      <c r="C16" s="64" t="s">
        <v>106</v>
      </c>
      <c r="D16" s="68">
        <v>8</v>
      </c>
      <c r="E16" s="69" t="s">
        <v>95</v>
      </c>
      <c r="F16" s="68" t="s">
        <v>78</v>
      </c>
      <c r="G16" s="68" t="s">
        <v>78</v>
      </c>
    </row>
    <row r="17" spans="2:7" ht="14.45" customHeight="1" x14ac:dyDescent="0.2">
      <c r="B17" s="74" t="s">
        <v>83</v>
      </c>
      <c r="C17" s="75" t="s">
        <v>152</v>
      </c>
      <c r="D17" s="68">
        <v>25.5</v>
      </c>
      <c r="E17" s="69" t="s">
        <v>97</v>
      </c>
      <c r="F17" s="68">
        <v>24</v>
      </c>
      <c r="G17" s="68">
        <v>25.5</v>
      </c>
    </row>
    <row r="18" spans="2:7" ht="14.45" customHeight="1" x14ac:dyDescent="0.2">
      <c r="B18" s="74" t="s">
        <v>108</v>
      </c>
      <c r="C18" s="74" t="s">
        <v>147</v>
      </c>
      <c r="D18" s="68">
        <v>2.85</v>
      </c>
      <c r="E18" s="69" t="s">
        <v>97</v>
      </c>
      <c r="F18" s="68">
        <v>2.57</v>
      </c>
      <c r="G18" s="68">
        <v>2.95</v>
      </c>
    </row>
    <row r="19" spans="2:7" ht="14.45" customHeight="1" x14ac:dyDescent="0.2">
      <c r="B19" s="74" t="s">
        <v>181</v>
      </c>
      <c r="C19" s="74" t="s">
        <v>171</v>
      </c>
      <c r="D19" s="68">
        <v>43</v>
      </c>
      <c r="E19" s="69" t="s">
        <v>97</v>
      </c>
      <c r="F19" s="68">
        <v>41.25</v>
      </c>
      <c r="G19" s="68">
        <v>45</v>
      </c>
    </row>
    <row r="20" spans="2:7" ht="14.45" customHeight="1" x14ac:dyDescent="0.2">
      <c r="B20" s="74" t="s">
        <v>110</v>
      </c>
      <c r="C20" s="75" t="s">
        <v>166</v>
      </c>
      <c r="D20" s="68">
        <v>2.25</v>
      </c>
      <c r="E20" s="69" t="s">
        <v>97</v>
      </c>
      <c r="F20" s="68">
        <v>2.2000000000000002</v>
      </c>
      <c r="G20" s="68">
        <v>2.4</v>
      </c>
    </row>
    <row r="21" spans="2:7" ht="14.45" customHeight="1" x14ac:dyDescent="0.2">
      <c r="B21" s="116" t="s">
        <v>37</v>
      </c>
      <c r="C21" s="117"/>
      <c r="D21" s="117"/>
      <c r="E21" s="117"/>
      <c r="F21" s="117"/>
      <c r="G21" s="118"/>
    </row>
    <row r="22" spans="2:7" ht="14.45" customHeight="1" x14ac:dyDescent="0.2">
      <c r="B22" s="64" t="s">
        <v>38</v>
      </c>
      <c r="C22" s="64" t="s">
        <v>39</v>
      </c>
      <c r="D22" s="68">
        <v>0.9</v>
      </c>
      <c r="E22" s="69" t="s">
        <v>95</v>
      </c>
      <c r="F22" s="68" t="s">
        <v>78</v>
      </c>
      <c r="G22" s="68" t="s">
        <v>78</v>
      </c>
    </row>
    <row r="23" spans="2:7" ht="14.45" customHeight="1" x14ac:dyDescent="0.2">
      <c r="B23" s="64" t="s">
        <v>111</v>
      </c>
      <c r="C23" s="64" t="s">
        <v>154</v>
      </c>
      <c r="D23" s="68">
        <v>2.4900000000000002</v>
      </c>
      <c r="E23" s="69" t="s">
        <v>95</v>
      </c>
      <c r="F23" s="68" t="s">
        <v>78</v>
      </c>
      <c r="G23" s="68" t="s">
        <v>78</v>
      </c>
    </row>
    <row r="24" spans="2:7" ht="14.45" customHeight="1" x14ac:dyDescent="0.2">
      <c r="B24" s="64" t="s">
        <v>85</v>
      </c>
      <c r="C24" s="64" t="s">
        <v>174</v>
      </c>
      <c r="D24" s="68">
        <v>1.7</v>
      </c>
      <c r="E24" s="69" t="s">
        <v>95</v>
      </c>
      <c r="F24" s="68" t="s">
        <v>78</v>
      </c>
      <c r="G24" s="68" t="s">
        <v>78</v>
      </c>
    </row>
    <row r="25" spans="2:7" ht="14.45" customHeight="1" x14ac:dyDescent="0.2">
      <c r="B25" s="64" t="s">
        <v>180</v>
      </c>
      <c r="C25" s="64" t="s">
        <v>198</v>
      </c>
      <c r="D25" s="68">
        <v>1.32</v>
      </c>
      <c r="E25" s="69" t="s">
        <v>95</v>
      </c>
      <c r="F25" s="68" t="s">
        <v>78</v>
      </c>
      <c r="G25" s="68" t="s">
        <v>78</v>
      </c>
    </row>
    <row r="26" spans="2:7" ht="14.45" customHeight="1" x14ac:dyDescent="0.2">
      <c r="B26" s="64" t="s">
        <v>88</v>
      </c>
      <c r="C26" s="64" t="s">
        <v>156</v>
      </c>
      <c r="D26" s="68">
        <v>1.35</v>
      </c>
      <c r="E26" s="69" t="s">
        <v>97</v>
      </c>
      <c r="F26" s="68" t="s">
        <v>78</v>
      </c>
      <c r="G26" s="68" t="s">
        <v>78</v>
      </c>
    </row>
    <row r="27" spans="2:7" ht="14.45" customHeight="1" x14ac:dyDescent="0.2">
      <c r="B27" s="64" t="s">
        <v>207</v>
      </c>
      <c r="C27" s="75" t="s">
        <v>208</v>
      </c>
      <c r="D27" s="68">
        <v>0.65</v>
      </c>
      <c r="E27" s="69" t="s">
        <v>97</v>
      </c>
      <c r="F27" s="68">
        <v>0.65</v>
      </c>
      <c r="G27" s="68">
        <v>0.66</v>
      </c>
    </row>
    <row r="28" spans="2:7" ht="14.45" customHeight="1" x14ac:dyDescent="0.2">
      <c r="B28" s="64" t="s">
        <v>114</v>
      </c>
      <c r="C28" s="75" t="s">
        <v>145</v>
      </c>
      <c r="D28" s="68">
        <v>4.55</v>
      </c>
      <c r="E28" s="69" t="s">
        <v>97</v>
      </c>
      <c r="F28" s="68">
        <v>4.6500000000000004</v>
      </c>
      <c r="G28" s="68">
        <v>4.9000000000000004</v>
      </c>
    </row>
    <row r="29" spans="2:7" ht="14.45" customHeight="1" x14ac:dyDescent="0.2">
      <c r="B29" s="64" t="s">
        <v>90</v>
      </c>
      <c r="C29" s="75" t="s">
        <v>187</v>
      </c>
      <c r="D29" s="68">
        <v>1.02</v>
      </c>
      <c r="E29" s="69" t="s">
        <v>97</v>
      </c>
      <c r="F29" s="68">
        <v>1</v>
      </c>
      <c r="G29" s="68">
        <v>1.02</v>
      </c>
    </row>
    <row r="30" spans="2:7" ht="14.45" customHeight="1" x14ac:dyDescent="0.2">
      <c r="B30" s="64" t="s">
        <v>113</v>
      </c>
      <c r="C30" s="64" t="s">
        <v>193</v>
      </c>
      <c r="D30" s="68">
        <v>60</v>
      </c>
      <c r="E30" s="69" t="s">
        <v>97</v>
      </c>
      <c r="F30" s="68" t="s">
        <v>78</v>
      </c>
      <c r="G30" s="68" t="s">
        <v>78</v>
      </c>
    </row>
    <row r="31" spans="2:7" ht="14.45" customHeight="1" x14ac:dyDescent="0.2">
      <c r="B31" s="64" t="s">
        <v>115</v>
      </c>
      <c r="C31" s="74" t="s">
        <v>153</v>
      </c>
      <c r="D31" s="70">
        <v>1.93</v>
      </c>
      <c r="E31" s="69" t="s">
        <v>97</v>
      </c>
      <c r="F31" s="68" t="s">
        <v>78</v>
      </c>
      <c r="G31" s="68" t="s">
        <v>78</v>
      </c>
    </row>
    <row r="32" spans="2:7" ht="14.45" customHeight="1" x14ac:dyDescent="0.2">
      <c r="B32" s="116" t="s">
        <v>139</v>
      </c>
      <c r="C32" s="117"/>
      <c r="D32" s="117"/>
      <c r="E32" s="117"/>
      <c r="F32" s="117"/>
      <c r="G32" s="118"/>
    </row>
    <row r="33" spans="2:7" ht="14.45" customHeight="1" x14ac:dyDescent="0.2">
      <c r="B33" s="64" t="s">
        <v>51</v>
      </c>
      <c r="C33" s="64" t="s">
        <v>52</v>
      </c>
      <c r="D33" s="68">
        <v>17.39</v>
      </c>
      <c r="E33" s="69" t="s">
        <v>95</v>
      </c>
      <c r="F33" s="68" t="s">
        <v>78</v>
      </c>
      <c r="G33" s="68" t="s">
        <v>78</v>
      </c>
    </row>
    <row r="34" spans="2:7" ht="14.45" customHeight="1" x14ac:dyDescent="0.2">
      <c r="B34" s="74" t="s">
        <v>53</v>
      </c>
      <c r="C34" s="75" t="s">
        <v>167</v>
      </c>
      <c r="D34" s="68">
        <v>28.53</v>
      </c>
      <c r="E34" s="69" t="s">
        <v>97</v>
      </c>
      <c r="F34" s="68">
        <v>28</v>
      </c>
      <c r="G34" s="68">
        <v>28.3</v>
      </c>
    </row>
    <row r="35" spans="2:7" ht="14.45" customHeight="1" x14ac:dyDescent="0.2">
      <c r="B35" s="74" t="s">
        <v>196</v>
      </c>
      <c r="C35" s="75" t="s">
        <v>197</v>
      </c>
      <c r="D35" s="68">
        <v>27.9</v>
      </c>
      <c r="E35" s="69" t="s">
        <v>97</v>
      </c>
      <c r="F35" s="68">
        <v>27</v>
      </c>
      <c r="G35" s="68">
        <v>29.24</v>
      </c>
    </row>
    <row r="36" spans="2:7" ht="14.45" customHeight="1" x14ac:dyDescent="0.2">
      <c r="B36" s="116" t="s">
        <v>221</v>
      </c>
      <c r="C36" s="117"/>
      <c r="D36" s="117"/>
      <c r="E36" s="117"/>
      <c r="F36" s="117"/>
      <c r="G36" s="118"/>
    </row>
    <row r="37" spans="2:7" ht="14.45" customHeight="1" x14ac:dyDescent="0.2">
      <c r="B37" s="64" t="s">
        <v>123</v>
      </c>
      <c r="C37" s="64" t="s">
        <v>173</v>
      </c>
      <c r="D37" s="68">
        <v>0.88</v>
      </c>
      <c r="E37" s="69" t="s">
        <v>97</v>
      </c>
      <c r="F37" s="68" t="s">
        <v>78</v>
      </c>
      <c r="G37" s="68" t="s">
        <v>78</v>
      </c>
    </row>
    <row r="38" spans="2:7" ht="14.45" customHeight="1" x14ac:dyDescent="0.2">
      <c r="B38" s="74" t="s">
        <v>122</v>
      </c>
      <c r="C38" s="75" t="s">
        <v>209</v>
      </c>
      <c r="D38" s="68">
        <v>1.3</v>
      </c>
      <c r="E38" s="69" t="s">
        <v>97</v>
      </c>
      <c r="F38" s="68">
        <v>1.3</v>
      </c>
      <c r="G38" s="68">
        <v>1.34</v>
      </c>
    </row>
    <row r="39" spans="2:7" ht="14.45" customHeight="1" x14ac:dyDescent="0.2">
      <c r="B39" s="74" t="s">
        <v>121</v>
      </c>
      <c r="C39" s="74" t="s">
        <v>215</v>
      </c>
      <c r="D39" s="68">
        <v>8.39</v>
      </c>
      <c r="E39" s="69" t="s">
        <v>97</v>
      </c>
      <c r="F39" s="68">
        <v>7.76</v>
      </c>
      <c r="G39" s="68">
        <v>8</v>
      </c>
    </row>
  </sheetData>
  <mergeCells count="7">
    <mergeCell ref="B36:G36"/>
    <mergeCell ref="B32:G32"/>
    <mergeCell ref="B1:G1"/>
    <mergeCell ref="B5:G5"/>
    <mergeCell ref="B15:G15"/>
    <mergeCell ref="B21:G21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>
      <selection activeCell="B31" sqref="B31:B33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8" t="s">
        <v>238</v>
      </c>
      <c r="C1" s="139"/>
      <c r="D1" s="139"/>
      <c r="E1" s="139"/>
      <c r="F1" s="139"/>
      <c r="G1" s="139"/>
      <c r="H1" s="140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26" t="s">
        <v>124</v>
      </c>
      <c r="C3" s="129">
        <v>1.35</v>
      </c>
      <c r="D3" s="132">
        <v>40678</v>
      </c>
      <c r="E3" s="16">
        <v>40685</v>
      </c>
      <c r="F3" s="15" t="s">
        <v>201</v>
      </c>
      <c r="G3" s="135" t="s">
        <v>129</v>
      </c>
      <c r="H3" s="135" t="s">
        <v>129</v>
      </c>
      <c r="I3" s="135" t="s">
        <v>129</v>
      </c>
    </row>
    <row r="4" spans="2:9" ht="17.100000000000001" customHeight="1" x14ac:dyDescent="0.2">
      <c r="B4" s="127"/>
      <c r="C4" s="130"/>
      <c r="D4" s="133"/>
      <c r="E4" s="14">
        <v>40973</v>
      </c>
      <c r="F4" s="13" t="s">
        <v>77</v>
      </c>
      <c r="G4" s="136"/>
      <c r="H4" s="136"/>
      <c r="I4" s="136"/>
    </row>
    <row r="5" spans="2:9" ht="17.100000000000001" customHeight="1" x14ac:dyDescent="0.2">
      <c r="B5" s="128"/>
      <c r="C5" s="131"/>
      <c r="D5" s="134"/>
      <c r="E5" s="12"/>
      <c r="F5" s="11" t="s">
        <v>132</v>
      </c>
      <c r="G5" s="137"/>
      <c r="H5" s="137"/>
      <c r="I5" s="137"/>
    </row>
    <row r="6" spans="2:9" ht="17.100000000000001" customHeight="1" x14ac:dyDescent="0.2">
      <c r="B6" s="126" t="s">
        <v>27</v>
      </c>
      <c r="C6" s="129">
        <v>0.85</v>
      </c>
      <c r="D6" s="132">
        <v>40682</v>
      </c>
      <c r="E6" s="46">
        <v>40689</v>
      </c>
      <c r="F6" s="123" t="s">
        <v>77</v>
      </c>
      <c r="G6" s="123" t="s">
        <v>229</v>
      </c>
      <c r="H6" s="120">
        <v>2</v>
      </c>
      <c r="I6" s="135" t="s">
        <v>129</v>
      </c>
    </row>
    <row r="7" spans="2:9" ht="17.100000000000001" customHeight="1" x14ac:dyDescent="0.2">
      <c r="B7" s="128"/>
      <c r="C7" s="131"/>
      <c r="D7" s="134"/>
      <c r="E7" s="47">
        <v>41011</v>
      </c>
      <c r="F7" s="125"/>
      <c r="G7" s="125"/>
      <c r="H7" s="122"/>
      <c r="I7" s="137"/>
    </row>
    <row r="8" spans="2:9" ht="12" customHeight="1" x14ac:dyDescent="0.2">
      <c r="B8" s="126" t="s">
        <v>99</v>
      </c>
      <c r="C8" s="129">
        <v>1.29</v>
      </c>
      <c r="D8" s="132">
        <v>40960</v>
      </c>
      <c r="E8" s="132">
        <v>40967</v>
      </c>
      <c r="F8" s="15" t="s">
        <v>201</v>
      </c>
      <c r="G8" s="7"/>
      <c r="H8" s="120" t="s">
        <v>129</v>
      </c>
      <c r="I8" s="120" t="s">
        <v>129</v>
      </c>
    </row>
    <row r="9" spans="2:9" ht="13.5" customHeight="1" x14ac:dyDescent="0.2">
      <c r="B9" s="127"/>
      <c r="C9" s="130"/>
      <c r="D9" s="133"/>
      <c r="E9" s="133"/>
      <c r="F9" s="13" t="s">
        <v>132</v>
      </c>
      <c r="G9" s="7" t="s">
        <v>137</v>
      </c>
      <c r="H9" s="121"/>
      <c r="I9" s="121"/>
    </row>
    <row r="10" spans="2:9" ht="15" customHeight="1" x14ac:dyDescent="0.2">
      <c r="B10" s="128"/>
      <c r="C10" s="131"/>
      <c r="D10" s="134"/>
      <c r="E10" s="134"/>
      <c r="F10" s="11" t="s">
        <v>216</v>
      </c>
      <c r="G10" s="7" t="s">
        <v>138</v>
      </c>
      <c r="H10" s="122"/>
      <c r="I10" s="122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2" t="s">
        <v>129</v>
      </c>
      <c r="I11" s="8" t="s">
        <v>129</v>
      </c>
    </row>
    <row r="12" spans="2:9" ht="15" customHeight="1" x14ac:dyDescent="0.2">
      <c r="B12" s="126" t="s">
        <v>80</v>
      </c>
      <c r="C12" s="129">
        <v>2.04</v>
      </c>
      <c r="D12" s="132">
        <v>41007</v>
      </c>
      <c r="E12" s="132">
        <v>41014</v>
      </c>
      <c r="F12" s="36" t="s">
        <v>201</v>
      </c>
      <c r="G12" s="39"/>
      <c r="H12" s="44"/>
      <c r="I12" s="135" t="s">
        <v>129</v>
      </c>
    </row>
    <row r="13" spans="2:9" ht="15" customHeight="1" x14ac:dyDescent="0.2">
      <c r="B13" s="127"/>
      <c r="C13" s="130"/>
      <c r="D13" s="133"/>
      <c r="E13" s="133"/>
      <c r="F13" s="37" t="s">
        <v>77</v>
      </c>
      <c r="G13" s="43" t="s">
        <v>137</v>
      </c>
      <c r="H13" s="41">
        <v>0.05</v>
      </c>
      <c r="I13" s="144"/>
    </row>
    <row r="14" spans="2:9" ht="15" customHeight="1" x14ac:dyDescent="0.2">
      <c r="B14" s="128"/>
      <c r="C14" s="131"/>
      <c r="D14" s="134"/>
      <c r="E14" s="134"/>
      <c r="F14" s="38" t="s">
        <v>132</v>
      </c>
      <c r="G14" s="54" t="s">
        <v>138</v>
      </c>
      <c r="H14" s="40">
        <v>0.2</v>
      </c>
      <c r="I14" s="137"/>
    </row>
    <row r="15" spans="2:9" ht="15" customHeight="1" x14ac:dyDescent="0.2">
      <c r="B15" s="126" t="s">
        <v>128</v>
      </c>
      <c r="C15" s="129">
        <v>1.81</v>
      </c>
      <c r="D15" s="132">
        <v>41022</v>
      </c>
      <c r="E15" s="132">
        <v>41029</v>
      </c>
      <c r="F15" s="51" t="s">
        <v>201</v>
      </c>
      <c r="G15" s="55"/>
      <c r="H15" s="55"/>
      <c r="I15" s="135" t="s">
        <v>129</v>
      </c>
    </row>
    <row r="16" spans="2:9" ht="15" customHeight="1" x14ac:dyDescent="0.2">
      <c r="B16" s="127"/>
      <c r="C16" s="130"/>
      <c r="D16" s="133"/>
      <c r="E16" s="133"/>
      <c r="F16" s="52" t="s">
        <v>77</v>
      </c>
      <c r="G16" s="55" t="s">
        <v>138</v>
      </c>
      <c r="H16" s="55">
        <v>0.25</v>
      </c>
      <c r="I16" s="144"/>
    </row>
    <row r="17" spans="2:9" ht="15" customHeight="1" x14ac:dyDescent="0.2">
      <c r="B17" s="128"/>
      <c r="C17" s="131"/>
      <c r="D17" s="134"/>
      <c r="E17" s="134"/>
      <c r="F17" s="53" t="s">
        <v>132</v>
      </c>
      <c r="G17" s="43" t="s">
        <v>137</v>
      </c>
      <c r="H17" s="55">
        <v>0.25</v>
      </c>
      <c r="I17" s="137"/>
    </row>
    <row r="18" spans="2:9" ht="17.100000000000001" customHeight="1" x14ac:dyDescent="0.2">
      <c r="B18" s="126" t="s">
        <v>100</v>
      </c>
      <c r="C18" s="129">
        <v>2.2000000000000002</v>
      </c>
      <c r="D18" s="132">
        <v>40861</v>
      </c>
      <c r="E18" s="132">
        <v>40868</v>
      </c>
      <c r="F18" s="15" t="s">
        <v>201</v>
      </c>
      <c r="G18" s="9" t="s">
        <v>137</v>
      </c>
      <c r="H18" s="2">
        <v>0.1355555</v>
      </c>
      <c r="I18" s="123" t="s">
        <v>78</v>
      </c>
    </row>
    <row r="19" spans="2:9" ht="17.100000000000001" customHeight="1" x14ac:dyDescent="0.2">
      <c r="B19" s="127"/>
      <c r="C19" s="130"/>
      <c r="D19" s="133"/>
      <c r="E19" s="133"/>
      <c r="F19" s="13" t="s">
        <v>132</v>
      </c>
      <c r="G19" s="7" t="s">
        <v>138</v>
      </c>
      <c r="H19" s="7">
        <v>0.2</v>
      </c>
      <c r="I19" s="124"/>
    </row>
    <row r="20" spans="2:9" ht="17.100000000000001" customHeight="1" x14ac:dyDescent="0.2">
      <c r="B20" s="128"/>
      <c r="C20" s="131"/>
      <c r="D20" s="134"/>
      <c r="E20" s="134"/>
      <c r="F20" s="11" t="s">
        <v>77</v>
      </c>
      <c r="G20" s="1"/>
      <c r="H20" s="1"/>
      <c r="I20" s="125"/>
    </row>
    <row r="21" spans="2:9" ht="17.100000000000001" customHeight="1" x14ac:dyDescent="0.2">
      <c r="B21" s="126" t="s">
        <v>109</v>
      </c>
      <c r="C21" s="129">
        <v>14.04</v>
      </c>
      <c r="D21" s="132">
        <v>41034</v>
      </c>
      <c r="E21" s="132">
        <v>41041</v>
      </c>
      <c r="F21" s="79" t="s">
        <v>201</v>
      </c>
      <c r="G21" s="120" t="s">
        <v>138</v>
      </c>
      <c r="H21" s="145">
        <v>0.42857139999999999</v>
      </c>
      <c r="I21" s="123" t="s">
        <v>78</v>
      </c>
    </row>
    <row r="22" spans="2:9" ht="17.100000000000001" customHeight="1" x14ac:dyDescent="0.2">
      <c r="B22" s="127"/>
      <c r="C22" s="130"/>
      <c r="D22" s="133"/>
      <c r="E22" s="133"/>
      <c r="F22" s="80" t="s">
        <v>132</v>
      </c>
      <c r="G22" s="121"/>
      <c r="H22" s="146"/>
      <c r="I22" s="124"/>
    </row>
    <row r="23" spans="2:9" ht="17.100000000000001" customHeight="1" x14ac:dyDescent="0.2">
      <c r="B23" s="128"/>
      <c r="C23" s="131"/>
      <c r="D23" s="134"/>
      <c r="E23" s="134"/>
      <c r="F23" s="81" t="s">
        <v>77</v>
      </c>
      <c r="G23" s="122"/>
      <c r="H23" s="147"/>
      <c r="I23" s="125"/>
    </row>
    <row r="24" spans="2:9" ht="17.100000000000001" customHeight="1" x14ac:dyDescent="0.2">
      <c r="B24" s="126" t="s">
        <v>44</v>
      </c>
      <c r="C24" s="129">
        <v>3.93</v>
      </c>
      <c r="D24" s="132">
        <v>40822</v>
      </c>
      <c r="E24" s="132">
        <v>40829</v>
      </c>
      <c r="F24" s="15" t="s">
        <v>201</v>
      </c>
      <c r="G24" s="141" t="s">
        <v>137</v>
      </c>
      <c r="H24" s="120">
        <v>1</v>
      </c>
      <c r="I24" s="141" t="s">
        <v>78</v>
      </c>
    </row>
    <row r="25" spans="2:9" ht="17.100000000000001" customHeight="1" x14ac:dyDescent="0.2">
      <c r="B25" s="128"/>
      <c r="C25" s="131"/>
      <c r="D25" s="134"/>
      <c r="E25" s="134"/>
      <c r="F25" s="13" t="s">
        <v>77</v>
      </c>
      <c r="G25" s="141"/>
      <c r="H25" s="125"/>
      <c r="I25" s="141"/>
    </row>
    <row r="26" spans="2:9" ht="17.100000000000001" customHeight="1" x14ac:dyDescent="0.2">
      <c r="B26" s="142" t="s">
        <v>41</v>
      </c>
      <c r="C26" s="129">
        <v>0.57999999999999996</v>
      </c>
      <c r="D26" s="132">
        <v>40912</v>
      </c>
      <c r="E26" s="132">
        <v>40875</v>
      </c>
      <c r="F26" s="15" t="s">
        <v>201</v>
      </c>
      <c r="G26" s="123" t="s">
        <v>137</v>
      </c>
      <c r="H26" s="120">
        <v>0.15</v>
      </c>
      <c r="I26" s="141" t="s">
        <v>78</v>
      </c>
    </row>
    <row r="27" spans="2:9" ht="17.100000000000001" customHeight="1" x14ac:dyDescent="0.2">
      <c r="B27" s="143"/>
      <c r="C27" s="131"/>
      <c r="D27" s="134"/>
      <c r="E27" s="134"/>
      <c r="F27" s="11" t="s">
        <v>77</v>
      </c>
      <c r="G27" s="125"/>
      <c r="H27" s="122"/>
      <c r="I27" s="141"/>
    </row>
    <row r="28" spans="2:9" ht="17.100000000000001" customHeight="1" x14ac:dyDescent="0.2">
      <c r="B28" s="126" t="s">
        <v>43</v>
      </c>
      <c r="C28" s="129">
        <v>0.67</v>
      </c>
      <c r="D28" s="132">
        <v>41036</v>
      </c>
      <c r="E28" s="132">
        <v>41043</v>
      </c>
      <c r="F28" s="83" t="s">
        <v>201</v>
      </c>
      <c r="G28" s="120" t="s">
        <v>137</v>
      </c>
      <c r="H28" s="120">
        <v>0.5</v>
      </c>
      <c r="I28" s="123" t="s">
        <v>78</v>
      </c>
    </row>
    <row r="29" spans="2:9" ht="17.100000000000001" customHeight="1" x14ac:dyDescent="0.2">
      <c r="B29" s="127"/>
      <c r="C29" s="130"/>
      <c r="D29" s="133"/>
      <c r="E29" s="133"/>
      <c r="F29" s="84" t="s">
        <v>77</v>
      </c>
      <c r="G29" s="121"/>
      <c r="H29" s="121"/>
      <c r="I29" s="124"/>
    </row>
    <row r="30" spans="2:9" ht="17.100000000000001" customHeight="1" x14ac:dyDescent="0.2">
      <c r="B30" s="128"/>
      <c r="C30" s="131"/>
      <c r="D30" s="134"/>
      <c r="E30" s="134"/>
      <c r="F30" s="84"/>
      <c r="G30" s="122"/>
      <c r="H30" s="122"/>
      <c r="I30" s="125"/>
    </row>
    <row r="31" spans="2:9" x14ac:dyDescent="0.2">
      <c r="B31" s="126" t="s">
        <v>120</v>
      </c>
      <c r="C31" s="129">
        <v>3.96</v>
      </c>
      <c r="D31" s="132">
        <v>41029</v>
      </c>
      <c r="E31" s="132">
        <v>41036</v>
      </c>
      <c r="F31" s="71" t="s">
        <v>201</v>
      </c>
      <c r="G31" s="120" t="s">
        <v>138</v>
      </c>
      <c r="H31" s="123" t="s">
        <v>78</v>
      </c>
      <c r="I31" s="123" t="s">
        <v>78</v>
      </c>
    </row>
    <row r="32" spans="2:9" x14ac:dyDescent="0.2">
      <c r="B32" s="127"/>
      <c r="C32" s="130"/>
      <c r="D32" s="133"/>
      <c r="E32" s="133"/>
      <c r="F32" s="72" t="s">
        <v>77</v>
      </c>
      <c r="G32" s="121"/>
      <c r="H32" s="124"/>
      <c r="I32" s="124"/>
    </row>
    <row r="33" spans="2:9" x14ac:dyDescent="0.2">
      <c r="B33" s="128"/>
      <c r="C33" s="131"/>
      <c r="D33" s="134"/>
      <c r="E33" s="134"/>
      <c r="F33" s="73" t="s">
        <v>132</v>
      </c>
      <c r="G33" s="122"/>
      <c r="H33" s="125"/>
      <c r="I33" s="125"/>
    </row>
  </sheetData>
  <mergeCells count="70">
    <mergeCell ref="H21:H23"/>
    <mergeCell ref="I21:I23"/>
    <mergeCell ref="B21:B23"/>
    <mergeCell ref="C21:C23"/>
    <mergeCell ref="D21:D23"/>
    <mergeCell ref="E21:E23"/>
    <mergeCell ref="G21:G23"/>
    <mergeCell ref="H31:H33"/>
    <mergeCell ref="I31:I33"/>
    <mergeCell ref="B31:B33"/>
    <mergeCell ref="C31:C33"/>
    <mergeCell ref="D31:D33"/>
    <mergeCell ref="E31:E33"/>
    <mergeCell ref="G31:G33"/>
    <mergeCell ref="B15:B17"/>
    <mergeCell ref="C15:C17"/>
    <mergeCell ref="D15:D17"/>
    <mergeCell ref="E15:E17"/>
    <mergeCell ref="I15:I17"/>
    <mergeCell ref="I12:I14"/>
    <mergeCell ref="E12:E14"/>
    <mergeCell ref="D12:D14"/>
    <mergeCell ref="C12:C14"/>
    <mergeCell ref="B12:B14"/>
    <mergeCell ref="I18:I20"/>
    <mergeCell ref="B18:B20"/>
    <mergeCell ref="C18:C20"/>
    <mergeCell ref="D18:D20"/>
    <mergeCell ref="E18:E20"/>
    <mergeCell ref="H26:H27"/>
    <mergeCell ref="I26:I27"/>
    <mergeCell ref="B26:B27"/>
    <mergeCell ref="C26:C27"/>
    <mergeCell ref="D26:D27"/>
    <mergeCell ref="E26:E27"/>
    <mergeCell ref="G26:G27"/>
    <mergeCell ref="B24:B25"/>
    <mergeCell ref="G24:G25"/>
    <mergeCell ref="H24:H25"/>
    <mergeCell ref="I24:I25"/>
    <mergeCell ref="E24:E25"/>
    <mergeCell ref="D24:D25"/>
    <mergeCell ref="C24:C25"/>
    <mergeCell ref="B1:H1"/>
    <mergeCell ref="B3:B5"/>
    <mergeCell ref="D3:D5"/>
    <mergeCell ref="C3:C5"/>
    <mergeCell ref="G3:G5"/>
    <mergeCell ref="H3:H5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H28:H30"/>
    <mergeCell ref="I28:I30"/>
    <mergeCell ref="B28:B30"/>
    <mergeCell ref="C28:C30"/>
    <mergeCell ref="D28:D30"/>
    <mergeCell ref="E28:E30"/>
    <mergeCell ref="G28:G30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31" zoomScale="110" zoomScaleNormal="110" workbookViewId="0">
      <selection activeCell="N45" sqref="N45"/>
    </sheetView>
  </sheetViews>
  <sheetFormatPr defaultRowHeight="14.25" x14ac:dyDescent="0.2"/>
  <sheetData>
    <row r="1" spans="1:11" ht="14.25" customHeight="1" x14ac:dyDescent="0.2">
      <c r="A1" s="148" t="s">
        <v>239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4.25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2012-05-07T10:22:48Z</dcterms:modified>
</cp:coreProperties>
</file>