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485" windowWidth="15600" windowHeight="10320" tabRatio="761" activeTab="4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8" i="6" l="1"/>
  <c r="E38" i="6"/>
  <c r="D38" i="6"/>
  <c r="D37" i="6"/>
  <c r="E37" i="6"/>
  <c r="F37" i="6"/>
  <c r="D33" i="6"/>
  <c r="E33" i="6"/>
  <c r="F33" i="6"/>
  <c r="D30" i="6"/>
  <c r="E30" i="6"/>
  <c r="F30" i="6"/>
  <c r="F24" i="6"/>
  <c r="E24" i="6"/>
  <c r="D24" i="6"/>
  <c r="D23" i="6"/>
  <c r="E23" i="6"/>
  <c r="F23" i="6"/>
  <c r="D20" i="6"/>
  <c r="E20" i="6"/>
  <c r="F20" i="6"/>
  <c r="D17" i="6"/>
  <c r="E17" i="6"/>
  <c r="F17" i="6"/>
  <c r="D14" i="6"/>
  <c r="E14" i="6"/>
  <c r="F14" i="6"/>
  <c r="C8" i="5"/>
  <c r="C7" i="5"/>
  <c r="C6" i="5"/>
  <c r="M79" i="5"/>
  <c r="L79" i="5"/>
</calcChain>
</file>

<file path=xl/sharedStrings.xml><?xml version="1.0" encoding="utf-8"?>
<sst xmlns="http://schemas.openxmlformats.org/spreadsheetml/2006/main" count="427" uniqueCount="247">
  <si>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</si>
  <si>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</si>
  <si>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</si>
  <si>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</si>
  <si>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</si>
  <si>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</si>
  <si>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</si>
  <si>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</si>
  <si>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</si>
  <si>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</si>
  <si>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</si>
  <si>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</si>
  <si>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</si>
  <si>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</si>
  <si>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</si>
  <si>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</si>
  <si>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</si>
  <si>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</si>
  <si>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</si>
  <si>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</si>
  <si>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</si>
  <si>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</si>
  <si>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</si>
  <si>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</si>
  <si>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</si>
  <si>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</si>
  <si>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</si>
  <si>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</si>
  <si>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</si>
  <si>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</si>
  <si>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</si>
  <si>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</si>
  <si>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</si>
  <si>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</si>
  <si>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</si>
  <si>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</si>
  <si>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</si>
  <si>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</si>
  <si>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</si>
  <si>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</si>
  <si>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</si>
  <si>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</si>
  <si>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</si>
  <si>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</si>
  <si>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</si>
  <si>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</si>
  <si>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</si>
  <si>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</si>
  <si>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</si>
  <si>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</si>
  <si>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</si>
  <si>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</si>
  <si>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</si>
  <si>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</si>
  <si>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</si>
  <si>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</si>
  <si>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</si>
  <si>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</si>
  <si>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</si>
  <si>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</si>
  <si>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</si>
  <si>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</si>
  <si>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</si>
  <si>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</si>
  <si>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</si>
  <si>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</si>
  <si>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</si>
  <si>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</si>
  <si>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</si>
  <si>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</si>
  <si>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</si>
  <si>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</si>
  <si>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</si>
  <si>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</si>
  <si>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</si>
  <si>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</si>
  <si>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</si>
  <si>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</si>
  <si>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</si>
  <si>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</si>
  <si>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</si>
  <si>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</si>
  <si>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</si>
  <si>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</si>
  <si>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</si>
  <si>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</si>
  <si>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</si>
  <si>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</si>
  <si>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</si>
  <si>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</si>
  <si>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</si>
  <si>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</si>
  <si>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</si>
  <si>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</si>
  <si>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</si>
  <si>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</si>
  <si>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</si>
  <si>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</si>
  <si>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</si>
  <si>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</si>
  <si>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</si>
  <si>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</si>
  <si>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</si>
  <si>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</si>
  <si>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</si>
  <si>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</si>
  <si>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</si>
  <si>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</si>
  <si>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</si>
  <si>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</si>
  <si>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</si>
  <si>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</si>
  <si>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</si>
  <si>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</si>
  <si>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</si>
  <si>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</si>
  <si>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</si>
  <si>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</si>
  <si>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</si>
  <si>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</si>
  <si>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</si>
  <si>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</si>
  <si>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</si>
  <si>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</si>
  <si>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</si>
  <si>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</si>
  <si>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</si>
  <si>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</si>
  <si>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</si>
  <si>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</si>
  <si>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</si>
  <si>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</si>
  <si>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</si>
  <si>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</si>
  <si>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</si>
  <si>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</si>
  <si>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</si>
  <si>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</si>
  <si>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</si>
  <si>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</si>
  <si>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</si>
  <si>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</si>
  <si>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</si>
  <si>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</si>
  <si>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</si>
  <si>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</si>
  <si>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</si>
  <si>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</si>
  <si>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</si>
  <si>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</si>
  <si>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</si>
  <si>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</si>
  <si>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</si>
  <si>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</si>
  <si>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</si>
  <si>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</si>
  <si>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</si>
  <si>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</si>
  <si>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</si>
  <si>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</si>
  <si>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</si>
  <si>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</si>
  <si>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</si>
  <si>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</si>
  <si>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</si>
  <si>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</si>
  <si>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</si>
  <si>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</si>
  <si>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</si>
  <si>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</si>
  <si>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</si>
  <si>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</si>
  <si>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</si>
  <si>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</si>
  <si>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</si>
  <si>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</si>
  <si>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</si>
  <si>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</si>
  <si>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</si>
  <si>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</si>
  <si>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</si>
  <si>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</si>
  <si>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</si>
  <si>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</si>
  <si>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</si>
  <si>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</si>
  <si>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</si>
  <si>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</si>
  <si>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</si>
  <si>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</si>
  <si>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</si>
  <si>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</si>
  <si>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</si>
  <si>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</si>
  <si>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</si>
  <si>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</si>
  <si>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</si>
  <si>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</si>
  <si>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</si>
  <si>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</si>
  <si>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</si>
  <si>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</si>
  <si>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</si>
  <si>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</si>
  <si>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</si>
  <si>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</si>
  <si>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</si>
  <si>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</si>
  <si>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</si>
  <si>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</si>
  <si>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</si>
  <si>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</si>
  <si>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</si>
  <si>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</si>
  <si>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</si>
  <si>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</si>
  <si>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</si>
  <si>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</si>
  <si>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</si>
  <si>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</si>
  <si>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</si>
  <si>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</si>
  <si>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</si>
  <si>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</si>
  <si>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</si>
  <si>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</si>
  <si>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</si>
  <si>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</si>
  <si>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</si>
  <si>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</si>
  <si>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</si>
  <si>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</si>
  <si>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</si>
  <si>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</si>
  <si>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</si>
  <si>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 xml:space="preserve">Election New Board </t>
  </si>
  <si>
    <t>Electronic Trading Session Thursday 3/5/2012</t>
  </si>
  <si>
    <t>Non Iraqi's  Bulletin Thursday 3/5/2012</t>
  </si>
  <si>
    <t xml:space="preserve"> Non Trading Companies in Iraq Stock Exchange for Thursday 3/5/2012</t>
  </si>
  <si>
    <t>Bulletin News for listed companies in Iraq Stock Exchange for Thursday 3/5/2012</t>
  </si>
  <si>
    <t xml:space="preserve">IRAQ STOCK EXCHANGE THURSDAY SESSION  3/5/2012 </t>
  </si>
  <si>
    <t xml:space="preserve"> ISX price Index was about (118.02) point  which  increase about (0.150%)</t>
  </si>
  <si>
    <t>Iraqi Agricultural Products</t>
  </si>
  <si>
    <t>Tourist Village of Mosul Dam</t>
  </si>
  <si>
    <t>Ready Made Clothes</t>
  </si>
  <si>
    <t>North Bank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</si>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</sst>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3"/>
      <color rgb="FF002060"/>
      <name val="Arial"/>
      <family val="2"/>
      <scheme val="minor"/>
    </font>
    <font>
      <b/>
      <sz val="13"/>
      <color rgb="FF002060"/>
      <name val="Arial"/>
      <family val="2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7">
    <xf numFmtId="0" fontId="0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0" applyNumberFormat="0" applyBorder="0" applyAlignment="0" applyProtection="0"/>
    <xf numFmtId="0" fontId="44" fillId="8" borderId="16" applyNumberFormat="0" applyAlignment="0" applyProtection="0"/>
    <xf numFmtId="0" fontId="45" fillId="9" borderId="17" applyNumberFormat="0" applyAlignment="0" applyProtection="0"/>
    <xf numFmtId="0" fontId="46" fillId="9" borderId="16" applyNumberFormat="0" applyAlignment="0" applyProtection="0"/>
    <xf numFmtId="0" fontId="47" fillId="0" borderId="18" applyNumberFormat="0" applyFill="0" applyAlignment="0" applyProtection="0"/>
    <xf numFmtId="0" fontId="48" fillId="10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52" fillId="35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58">
    <xf numFmtId="0" fontId="0" fillId="0" borderId="0" xfId="0"/>
    <xf numFmtId="0" fontId="29" fillId="0" borderId="9" xfId="0" applyFont="1" applyBorder="1" applyAlignment="1">
      <alignment vertical="center"/>
    </xf>
    <xf numFmtId="166" fontId="29" fillId="0" borderId="10" xfId="0" applyNumberFormat="1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9" fontId="29" fillId="0" borderId="7" xfId="0" applyNumberFormat="1" applyFont="1" applyBorder="1" applyAlignment="1">
      <alignment horizontal="center" vertical="center"/>
    </xf>
    <xf numFmtId="10" fontId="29" fillId="0" borderId="10" xfId="0" applyNumberFormat="1" applyFont="1" applyBorder="1" applyAlignment="1">
      <alignment horizontal="center" vertical="center"/>
    </xf>
    <xf numFmtId="9" fontId="29" fillId="0" borderId="10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165" fontId="29" fillId="0" borderId="9" xfId="0" applyNumberFormat="1" applyFont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165" fontId="29" fillId="0" borderId="7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165" fontId="29" fillId="0" borderId="10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3" fontId="36" fillId="0" borderId="2" xfId="0" applyNumberFormat="1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0" fontId="30" fillId="0" borderId="0" xfId="0" applyFont="1" applyBorder="1"/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vertical="center" wrapText="1"/>
    </xf>
    <xf numFmtId="0" fontId="35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2" fontId="0" fillId="0" borderId="0" xfId="0" applyNumberFormat="1"/>
    <xf numFmtId="0" fontId="33" fillId="0" borderId="2" xfId="0" applyFont="1" applyBorder="1" applyAlignment="1">
      <alignment vertical="center"/>
    </xf>
    <xf numFmtId="0" fontId="30" fillId="0" borderId="0" xfId="0" applyFont="1" applyBorder="1"/>
    <xf numFmtId="164" fontId="33" fillId="0" borderId="2" xfId="43" applyNumberFormat="1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9" fontId="29" fillId="0" borderId="10" xfId="0" applyNumberFormat="1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center"/>
    </xf>
    <xf numFmtId="9" fontId="29" fillId="0" borderId="7" xfId="0" applyNumberFormat="1" applyFont="1" applyBorder="1" applyAlignment="1">
      <alignment horizontal="center" vertical="center"/>
    </xf>
    <xf numFmtId="10" fontId="29" fillId="0" borderId="2" xfId="0" applyNumberFormat="1" applyFont="1" applyBorder="1" applyAlignment="1">
      <alignment horizontal="center" vertical="center"/>
    </xf>
    <xf numFmtId="9" fontId="29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17" fillId="0" borderId="0" xfId="169"/>
    <xf numFmtId="165" fontId="29" fillId="0" borderId="10" xfId="0" applyNumberFormat="1" applyFont="1" applyBorder="1" applyAlignment="1">
      <alignment horizontal="center" vertical="center"/>
    </xf>
    <xf numFmtId="165" fontId="29" fillId="0" borderId="9" xfId="0" applyNumberFormat="1" applyFont="1" applyBorder="1" applyAlignment="1">
      <alignment horizontal="center" vertical="center"/>
    </xf>
    <xf numFmtId="0" fontId="12" fillId="0" borderId="0" xfId="239"/>
    <xf numFmtId="0" fontId="10" fillId="0" borderId="0" xfId="267"/>
    <xf numFmtId="0" fontId="33" fillId="0" borderId="0" xfId="0" applyFont="1" applyBorder="1" applyAlignment="1">
      <alignment vertical="center"/>
    </xf>
    <xf numFmtId="0" fontId="9" fillId="0" borderId="0" xfId="281"/>
    <xf numFmtId="0" fontId="29" fillId="0" borderId="1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9" fontId="29" fillId="0" borderId="9" xfId="0" applyNumberFormat="1" applyFont="1" applyBorder="1" applyAlignment="1">
      <alignment horizontal="center" vertical="center"/>
    </xf>
    <xf numFmtId="9" fontId="29" fillId="0" borderId="7" xfId="0" applyNumberFormat="1" applyFont="1" applyBorder="1" applyAlignment="1">
      <alignment horizontal="center" vertical="center"/>
    </xf>
    <xf numFmtId="0" fontId="6" fillId="0" borderId="0" xfId="323"/>
    <xf numFmtId="0" fontId="29" fillId="0" borderId="1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3" fontId="33" fillId="0" borderId="2" xfId="351" applyNumberFormat="1" applyFont="1" applyBorder="1"/>
    <xf numFmtId="0" fontId="33" fillId="0" borderId="2" xfId="351" applyFont="1" applyBorder="1" applyAlignment="1">
      <alignment horizontal="center"/>
    </xf>
    <xf numFmtId="0" fontId="33" fillId="0" borderId="2" xfId="351" applyFont="1" applyBorder="1" applyAlignment="1">
      <alignment vertical="center"/>
    </xf>
    <xf numFmtId="3" fontId="33" fillId="0" borderId="2" xfId="351" applyNumberFormat="1" applyFont="1" applyBorder="1" applyAlignment="1">
      <alignment horizontal="center" vertical="center"/>
    </xf>
    <xf numFmtId="0" fontId="4" fillId="0" borderId="0" xfId="351"/>
    <xf numFmtId="3" fontId="35" fillId="0" borderId="0" xfId="0" applyNumberFormat="1" applyFont="1" applyAlignment="1">
      <alignment horizontal="left"/>
    </xf>
    <xf numFmtId="0" fontId="55" fillId="0" borderId="0" xfId="0" applyFont="1"/>
    <xf numFmtId="0" fontId="35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  <xf numFmtId="3" fontId="57" fillId="0" borderId="2" xfId="0" applyNumberFormat="1" applyFont="1" applyBorder="1" applyAlignment="1">
      <alignment horizontal="center" vertical="center"/>
    </xf>
    <xf numFmtId="0" fontId="57" fillId="0" borderId="2" xfId="0" applyFont="1" applyBorder="1" applyAlignment="1">
      <alignment vertical="center"/>
    </xf>
    <xf numFmtId="164" fontId="57" fillId="0" borderId="2" xfId="43" applyNumberFormat="1" applyFont="1" applyBorder="1" applyAlignment="1">
      <alignment horizontal="left"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164" fontId="34" fillId="0" borderId="2" xfId="43" applyNumberFormat="1" applyFont="1" applyBorder="1" applyAlignment="1">
      <alignment horizontal="left" vertical="center"/>
    </xf>
    <xf numFmtId="0" fontId="2" fillId="0" borderId="0" xfId="379"/>
    <xf numFmtId="0" fontId="30" fillId="0" borderId="0" xfId="0" applyFont="1" applyAlignment="1">
      <alignment horizontal="center" vertical="center"/>
    </xf>
    <xf numFmtId="0" fontId="1" fillId="0" borderId="0" xfId="393"/>
    <xf numFmtId="0" fontId="1" fillId="0" borderId="0" xfId="393"/>
    <xf numFmtId="0" fontId="30" fillId="0" borderId="0" xfId="0" applyFont="1" applyAlignment="1">
      <alignment horizontal="center" vertical="center"/>
    </xf>
    <xf numFmtId="0" fontId="33" fillId="0" borderId="3" xfId="183" applyFont="1" applyBorder="1" applyAlignment="1">
      <alignment horizontal="left" vertical="center"/>
    </xf>
    <xf numFmtId="0" fontId="33" fillId="0" borderId="4" xfId="183" applyFont="1" applyBorder="1" applyAlignment="1">
      <alignment horizontal="left" vertical="center"/>
    </xf>
    <xf numFmtId="0" fontId="33" fillId="0" borderId="5" xfId="183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3" fontId="35" fillId="0" borderId="0" xfId="0" applyNumberFormat="1" applyFont="1" applyAlignment="1">
      <alignment horizontal="left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64" fontId="33" fillId="0" borderId="3" xfId="43" applyNumberFormat="1" applyFont="1" applyBorder="1" applyAlignment="1">
      <alignment horizontal="center" vertical="center"/>
    </xf>
    <xf numFmtId="164" fontId="33" fillId="0" borderId="4" xfId="43" applyNumberFormat="1" applyFont="1" applyBorder="1" applyAlignment="1">
      <alignment horizontal="center" vertical="center"/>
    </xf>
    <xf numFmtId="164" fontId="33" fillId="0" borderId="5" xfId="43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0" fillId="0" borderId="0" xfId="0" applyFont="1" applyBorder="1"/>
    <xf numFmtId="0" fontId="57" fillId="0" borderId="3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164" fontId="29" fillId="0" borderId="10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165" fontId="29" fillId="0" borderId="7" xfId="0" applyNumberFormat="1" applyFont="1" applyBorder="1" applyAlignment="1">
      <alignment horizontal="center" vertical="center"/>
    </xf>
    <xf numFmtId="165" fontId="29" fillId="0" borderId="9" xfId="0" applyNumberFormat="1" applyFont="1" applyBorder="1" applyAlignment="1">
      <alignment horizontal="center" vertical="center"/>
    </xf>
    <xf numFmtId="9" fontId="29" fillId="0" borderId="10" xfId="0" applyNumberFormat="1" applyFont="1" applyBorder="1" applyAlignment="1">
      <alignment horizontal="center" vertical="center"/>
    </xf>
    <xf numFmtId="9" fontId="29" fillId="0" borderId="7" xfId="0" applyNumberFormat="1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center"/>
    </xf>
    <xf numFmtId="10" fontId="29" fillId="0" borderId="10" xfId="0" applyNumberFormat="1" applyFont="1" applyBorder="1" applyAlignment="1">
      <alignment horizontal="center" vertical="center"/>
    </xf>
    <xf numFmtId="10" fontId="29" fillId="0" borderId="6" xfId="0" applyNumberFormat="1" applyFont="1" applyBorder="1" applyAlignment="1">
      <alignment horizontal="center" vertical="center"/>
    </xf>
    <xf numFmtId="10" fontId="29" fillId="0" borderId="9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10" fontId="29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" fontId="0" fillId="0" borderId="0" xfId="0" applyNumberFormat="1"/>
    <xf numFmtId="3" fontId="33" fillId="0" borderId="2" xfId="0" applyNumberFormat="1" applyFont="1" applyBorder="1"/>
    <xf numFmtId="0" fontId="33" fillId="0" borderId="2" xfId="0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left"/>
    </xf>
    <xf numFmtId="0" fontId="58" fillId="0" borderId="0" xfId="0" applyFont="1" applyAlignment="1">
      <alignment horizontal="left"/>
    </xf>
    <xf numFmtId="164" fontId="33" fillId="0" borderId="2" xfId="0" applyNumberFormat="1" applyFont="1" applyBorder="1" applyAlignment="1">
      <alignment horizontal="center" vertical="center"/>
    </xf>
    <xf numFmtId="2" fontId="53" fillId="0" borderId="2" xfId="0" applyNumberFormat="1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2" fontId="54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</cellXfs>
  <cellStyles count="407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Thursday 3/5/2012</a:t>
            </a:r>
            <a:endParaRPr lang="ar-IQ"/>
          </a:p>
        </c:rich>
      </c:tx>
      <c:layout>
        <c:manualLayout>
          <c:xMode val="edge"/>
          <c:yMode val="edge"/>
          <c:x val="0.25416322959630044"/>
          <c:y val="3.50537250804814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[1]مؤشر!$B$1:$G$1</c:f>
              <c:strCache>
                <c:ptCount val="6"/>
                <c:pt idx="0">
                  <c:v> 25/4</c:v>
                </c:pt>
                <c:pt idx="1">
                  <c:v> 26/4</c:v>
                </c:pt>
                <c:pt idx="2">
                  <c:v> 29/4</c:v>
                </c:pt>
                <c:pt idx="3">
                  <c:v> 30/4</c:v>
                </c:pt>
                <c:pt idx="4">
                  <c:v> 2/5</c:v>
                </c:pt>
                <c:pt idx="5">
                  <c:v> 3/5</c:v>
                </c:pt>
              </c:strCache>
            </c:strRef>
          </c:cat>
          <c:val>
            <c:numRef>
              <c:f>[1]مؤشر!$B$2:$G$2</c:f>
              <c:numCache>
                <c:formatCode>General</c:formatCode>
                <c:ptCount val="6"/>
                <c:pt idx="0">
                  <c:v>118.09</c:v>
                </c:pt>
                <c:pt idx="1">
                  <c:v>118.16</c:v>
                </c:pt>
                <c:pt idx="2">
                  <c:v>117.99</c:v>
                </c:pt>
                <c:pt idx="3">
                  <c:v>118.06</c:v>
                </c:pt>
                <c:pt idx="4">
                  <c:v>117.84</c:v>
                </c:pt>
                <c:pt idx="5">
                  <c:v>118.02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82240"/>
        <c:axId val="88369024"/>
      </c:lineChart>
      <c:catAx>
        <c:axId val="8828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369024"/>
        <c:crosses val="autoZero"/>
        <c:auto val="1"/>
        <c:lblAlgn val="ctr"/>
        <c:lblOffset val="100"/>
        <c:noMultiLvlLbl val="0"/>
      </c:catAx>
      <c:valAx>
        <c:axId val="88369024"/>
        <c:scaling>
          <c:orientation val="minMax"/>
          <c:max val="122"/>
          <c:min val="116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28224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29156101"/>
          <c:y val="2.657801108194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2361673394375202E-2"/>
                  <c:y val="-7.4731398220192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7512743757206939E-2"/>
                  <c:y val="8.057929149388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7914E-2"/>
                  <c:y val="-7.670502725620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679053329715628E-2"/>
                  <c:y val="7.3365636987684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25/4</c:v>
                </c:pt>
                <c:pt idx="1">
                  <c:v> 26/4</c:v>
                </c:pt>
                <c:pt idx="2">
                  <c:v> 29/4</c:v>
                </c:pt>
                <c:pt idx="3">
                  <c:v> 30/4</c:v>
                </c:pt>
                <c:pt idx="4">
                  <c:v> 2/5</c:v>
                </c:pt>
                <c:pt idx="5">
                  <c:v> 3/5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987422848</c:v>
                </c:pt>
                <c:pt idx="1">
                  <c:v>618316749</c:v>
                </c:pt>
                <c:pt idx="2">
                  <c:v>1882994904</c:v>
                </c:pt>
                <c:pt idx="3">
                  <c:v>700400971</c:v>
                </c:pt>
                <c:pt idx="4">
                  <c:v>732373611</c:v>
                </c:pt>
                <c:pt idx="5">
                  <c:v>548527226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98880"/>
        <c:axId val="88700416"/>
      </c:lineChart>
      <c:catAx>
        <c:axId val="886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700416"/>
        <c:crosses val="autoZero"/>
        <c:auto val="1"/>
        <c:lblAlgn val="ctr"/>
        <c:lblOffset val="100"/>
        <c:noMultiLvlLbl val="0"/>
      </c:catAx>
      <c:valAx>
        <c:axId val="88700416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6988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</a:t>
            </a:r>
            <a:r>
              <a:rPr lang="en-US" baseline="0"/>
              <a:t>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8440925189174554E-2"/>
                  <c:y val="-7.2866367164227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8.113810927008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929634485802665E-2"/>
                  <c:y val="-7.610904465162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069000294820856E-2"/>
                  <c:y val="9.0343461668518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931635213694447E-2"/>
                  <c:y val="-8.6096323849089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141816499287504E-2"/>
                  <c:y val="6.8376728982496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25/4</c:v>
                </c:pt>
                <c:pt idx="1">
                  <c:v> 26/4</c:v>
                </c:pt>
                <c:pt idx="2">
                  <c:v> 29/4</c:v>
                </c:pt>
                <c:pt idx="3">
                  <c:v> 30/4</c:v>
                </c:pt>
                <c:pt idx="4">
                  <c:v> 2/5</c:v>
                </c:pt>
                <c:pt idx="5">
                  <c:v> 3/5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2018983041</c:v>
                </c:pt>
                <c:pt idx="1">
                  <c:v>1446287376</c:v>
                </c:pt>
                <c:pt idx="2">
                  <c:v>4762483674</c:v>
                </c:pt>
                <c:pt idx="3">
                  <c:v>1521752588</c:v>
                </c:pt>
                <c:pt idx="4">
                  <c:v>2128155409</c:v>
                </c:pt>
                <c:pt idx="5">
                  <c:v>1298468767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4336"/>
        <c:axId val="88834048"/>
      </c:lineChart>
      <c:catAx>
        <c:axId val="888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834048"/>
        <c:crosses val="autoZero"/>
        <c:auto val="1"/>
        <c:lblAlgn val="ctr"/>
        <c:lblOffset val="100"/>
        <c:noMultiLvlLbl val="0"/>
      </c:catAx>
      <c:valAx>
        <c:axId val="88834048"/>
        <c:scaling>
          <c:orientation val="minMax"/>
          <c:max val="5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8143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162172</xdr:colOff>
      <xdr:row>18</xdr:row>
      <xdr:rowOff>167987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181222</xdr:colOff>
      <xdr:row>36</xdr:row>
      <xdr:rowOff>50439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9</xdr:col>
      <xdr:colOff>162172</xdr:colOff>
      <xdr:row>54</xdr:row>
      <xdr:rowOff>9092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3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25/4</v>
          </cell>
          <cell r="C1" t="str">
            <v xml:space="preserve"> 26/4</v>
          </cell>
          <cell r="D1" t="str">
            <v xml:space="preserve"> 29/4</v>
          </cell>
          <cell r="E1" t="str">
            <v xml:space="preserve"> 30/4</v>
          </cell>
          <cell r="F1" t="str">
            <v xml:space="preserve"> 2/5</v>
          </cell>
          <cell r="G1" t="str">
            <v xml:space="preserve"> 3/5</v>
          </cell>
        </row>
        <row r="2">
          <cell r="A2">
            <v>2012</v>
          </cell>
          <cell r="B2">
            <v>118.09</v>
          </cell>
          <cell r="C2">
            <v>118.16</v>
          </cell>
          <cell r="D2">
            <v>117.99</v>
          </cell>
          <cell r="E2">
            <v>118.06</v>
          </cell>
          <cell r="F2">
            <v>117.84</v>
          </cell>
          <cell r="G2">
            <v>118.02</v>
          </cell>
        </row>
      </sheetData>
      <sheetData sheetId="1">
        <row r="1">
          <cell r="B1" t="str">
            <v xml:space="preserve"> 25/4</v>
          </cell>
          <cell r="C1" t="str">
            <v xml:space="preserve"> 26/4</v>
          </cell>
          <cell r="D1" t="str">
            <v xml:space="preserve"> 29/4</v>
          </cell>
          <cell r="E1" t="str">
            <v xml:space="preserve"> 30/4</v>
          </cell>
          <cell r="F1" t="str">
            <v xml:space="preserve"> 2/5</v>
          </cell>
          <cell r="G1" t="str">
            <v xml:space="preserve"> 3/5</v>
          </cell>
        </row>
        <row r="2">
          <cell r="A2" t="str">
            <v>عدد الاسهم</v>
          </cell>
          <cell r="B2">
            <v>987422848</v>
          </cell>
          <cell r="C2">
            <v>618316749</v>
          </cell>
          <cell r="D2">
            <v>1882994904</v>
          </cell>
          <cell r="E2">
            <v>700400971</v>
          </cell>
          <cell r="F2">
            <v>732373611</v>
          </cell>
          <cell r="G2">
            <v>548527226</v>
          </cell>
        </row>
      </sheetData>
      <sheetData sheetId="2">
        <row r="1">
          <cell r="B1" t="str">
            <v xml:space="preserve"> 25/4</v>
          </cell>
          <cell r="C1" t="str">
            <v xml:space="preserve"> 26/4</v>
          </cell>
          <cell r="D1" t="str">
            <v xml:space="preserve"> 29/4</v>
          </cell>
          <cell r="E1" t="str">
            <v xml:space="preserve"> 30/4</v>
          </cell>
          <cell r="F1" t="str">
            <v xml:space="preserve"> 2/5</v>
          </cell>
          <cell r="G1" t="str">
            <v xml:space="preserve"> 3/5</v>
          </cell>
        </row>
        <row r="2">
          <cell r="A2" t="str">
            <v>القيمة المتداولة</v>
          </cell>
          <cell r="B2">
            <v>2018983041</v>
          </cell>
          <cell r="C2">
            <v>1446287376</v>
          </cell>
          <cell r="D2">
            <v>4762483674</v>
          </cell>
          <cell r="E2">
            <v>1521752588</v>
          </cell>
          <cell r="F2">
            <v>2128155409</v>
          </cell>
          <cell r="G2">
            <v>1298468767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8"/>
  <sheetViews>
    <sheetView workbookViewId="0">
      <selection activeCell="G99" sqref="G99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66" t="s">
        <v>0</v>
      </c>
      <c r="C1" s="31"/>
      <c r="D1" s="31"/>
    </row>
    <row r="2" spans="2:14" ht="20.25" customHeight="1" x14ac:dyDescent="0.25">
      <c r="B2" s="67" t="s">
        <v>236</v>
      </c>
      <c r="C2" s="30"/>
      <c r="D2" s="30"/>
    </row>
    <row r="3" spans="2:14" ht="15.75" x14ac:dyDescent="0.25">
      <c r="B3" s="67" t="s">
        <v>1</v>
      </c>
      <c r="C3" s="30"/>
      <c r="D3" s="30"/>
    </row>
    <row r="4" spans="2:14" ht="15.75" x14ac:dyDescent="0.25">
      <c r="B4" s="67" t="s">
        <v>2</v>
      </c>
      <c r="C4" s="151">
        <v>118.02</v>
      </c>
      <c r="D4" s="151"/>
    </row>
    <row r="5" spans="2:14" ht="15.75" x14ac:dyDescent="0.25">
      <c r="B5" s="67" t="s">
        <v>3</v>
      </c>
      <c r="C5" s="152">
        <v>0.15</v>
      </c>
      <c r="D5" s="152"/>
    </row>
    <row r="6" spans="2:14" ht="15.75" x14ac:dyDescent="0.25">
      <c r="B6" s="67" t="s">
        <v>4</v>
      </c>
      <c r="C6" s="91">
        <f>N79</f>
        <v>1298468767</v>
      </c>
      <c r="D6" s="91"/>
    </row>
    <row r="7" spans="2:14" ht="15.75" x14ac:dyDescent="0.25">
      <c r="B7" s="67" t="s">
        <v>5</v>
      </c>
      <c r="C7" s="91">
        <f>M79</f>
        <v>548527226</v>
      </c>
      <c r="D7" s="91"/>
      <c r="G7" s="32"/>
      <c r="H7" s="32"/>
      <c r="I7" s="32"/>
      <c r="J7" s="32"/>
    </row>
    <row r="8" spans="2:14" ht="15.75" x14ac:dyDescent="0.25">
      <c r="B8" s="67" t="s">
        <v>6</v>
      </c>
      <c r="C8" s="65">
        <f>L79</f>
        <v>541</v>
      </c>
      <c r="D8" s="30"/>
      <c r="H8" s="32"/>
      <c r="J8" s="32"/>
    </row>
    <row r="9" spans="2:14" ht="15.75" x14ac:dyDescent="0.25">
      <c r="B9" s="67" t="s">
        <v>7</v>
      </c>
      <c r="C9" s="29">
        <v>85</v>
      </c>
      <c r="D9" s="30"/>
      <c r="H9" s="32"/>
      <c r="J9" s="32"/>
    </row>
    <row r="10" spans="2:14" ht="15.75" x14ac:dyDescent="0.25">
      <c r="B10" s="67" t="s">
        <v>8</v>
      </c>
      <c r="C10" s="29">
        <v>50</v>
      </c>
      <c r="D10" s="30"/>
    </row>
    <row r="11" spans="2:14" ht="15.75" x14ac:dyDescent="0.25">
      <c r="B11" s="67" t="s">
        <v>9</v>
      </c>
      <c r="C11" s="29">
        <v>18</v>
      </c>
      <c r="D11" s="30"/>
    </row>
    <row r="12" spans="2:14" ht="15.75" x14ac:dyDescent="0.25">
      <c r="B12" s="67" t="s">
        <v>10</v>
      </c>
      <c r="C12" s="29">
        <v>21</v>
      </c>
      <c r="D12" s="30"/>
    </row>
    <row r="13" spans="2:14" ht="15.75" x14ac:dyDescent="0.25">
      <c r="B13" s="67" t="s">
        <v>152</v>
      </c>
      <c r="C13" s="29">
        <v>11</v>
      </c>
      <c r="D13" s="30"/>
    </row>
    <row r="14" spans="2:14" ht="15.75" x14ac:dyDescent="0.25">
      <c r="B14" s="67" t="s">
        <v>96</v>
      </c>
      <c r="C14" s="29">
        <v>7</v>
      </c>
      <c r="D14" s="30"/>
    </row>
    <row r="15" spans="2:14" ht="15.75" x14ac:dyDescent="0.25">
      <c r="B15" s="67" t="s">
        <v>151</v>
      </c>
      <c r="C15" s="29">
        <v>17</v>
      </c>
      <c r="D15" s="30"/>
    </row>
    <row r="16" spans="2:14" ht="45.75" customHeight="1" x14ac:dyDescent="0.2">
      <c r="B16" s="28" t="s">
        <v>62</v>
      </c>
      <c r="C16" s="27" t="s">
        <v>12</v>
      </c>
      <c r="D16" s="27" t="s">
        <v>13</v>
      </c>
      <c r="E16" s="27" t="s">
        <v>14</v>
      </c>
      <c r="F16" s="27" t="s">
        <v>15</v>
      </c>
      <c r="G16" s="27" t="s">
        <v>16</v>
      </c>
      <c r="H16" s="27" t="s">
        <v>17</v>
      </c>
      <c r="I16" s="27" t="s">
        <v>18</v>
      </c>
      <c r="J16" s="27" t="s">
        <v>19</v>
      </c>
      <c r="K16" s="27" t="s">
        <v>20</v>
      </c>
      <c r="L16" s="27" t="s">
        <v>132</v>
      </c>
      <c r="M16" s="27" t="s">
        <v>5</v>
      </c>
      <c r="N16" s="27" t="s">
        <v>22</v>
      </c>
    </row>
    <row r="17" spans="2:15" ht="12" customHeight="1" x14ac:dyDescent="0.2">
      <c r="B17" s="95" t="s">
        <v>23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</row>
    <row r="18" spans="2:15" ht="12" customHeight="1" x14ac:dyDescent="0.2">
      <c r="B18" s="33" t="s">
        <v>126</v>
      </c>
      <c r="C18" s="35" t="s">
        <v>144</v>
      </c>
      <c r="D18" s="150">
        <v>1.26</v>
      </c>
      <c r="E18" s="150">
        <v>1.26</v>
      </c>
      <c r="F18" s="150">
        <v>1.25</v>
      </c>
      <c r="G18" s="150">
        <v>1.25</v>
      </c>
      <c r="H18" s="150">
        <v>1.25</v>
      </c>
      <c r="I18" s="150">
        <v>1.25</v>
      </c>
      <c r="J18" s="150">
        <v>1.26</v>
      </c>
      <c r="K18" s="149">
        <v>-0.79</v>
      </c>
      <c r="L18" s="148">
        <v>3</v>
      </c>
      <c r="M18" s="147">
        <v>1319192</v>
      </c>
      <c r="N18" s="147">
        <v>1650990</v>
      </c>
    </row>
    <row r="19" spans="2:15" ht="12" customHeight="1" x14ac:dyDescent="0.2">
      <c r="B19" s="33" t="s">
        <v>24</v>
      </c>
      <c r="C19" s="35" t="s">
        <v>172</v>
      </c>
      <c r="D19" s="150">
        <v>2.4500000000000002</v>
      </c>
      <c r="E19" s="150">
        <v>2.4500000000000002</v>
      </c>
      <c r="F19" s="150">
        <v>2.4300000000000002</v>
      </c>
      <c r="G19" s="150">
        <v>2.4500000000000002</v>
      </c>
      <c r="H19" s="150">
        <v>2.4500000000000002</v>
      </c>
      <c r="I19" s="150">
        <v>2.4500000000000002</v>
      </c>
      <c r="J19" s="150">
        <v>2.4500000000000002</v>
      </c>
      <c r="K19" s="149">
        <v>0</v>
      </c>
      <c r="L19" s="148">
        <v>28</v>
      </c>
      <c r="M19" s="147">
        <v>28440568</v>
      </c>
      <c r="N19" s="147">
        <v>69607692</v>
      </c>
    </row>
    <row r="20" spans="2:15" ht="12" customHeight="1" x14ac:dyDescent="0.2">
      <c r="B20" s="33" t="s">
        <v>128</v>
      </c>
      <c r="C20" s="35" t="s">
        <v>174</v>
      </c>
      <c r="D20" s="150">
        <v>0.93</v>
      </c>
      <c r="E20" s="150">
        <v>0.94</v>
      </c>
      <c r="F20" s="150">
        <v>0.93</v>
      </c>
      <c r="G20" s="150">
        <v>0.93</v>
      </c>
      <c r="H20" s="150">
        <v>0.94</v>
      </c>
      <c r="I20" s="150">
        <v>0.94</v>
      </c>
      <c r="J20" s="150">
        <v>0.93</v>
      </c>
      <c r="K20" s="149">
        <v>1.08</v>
      </c>
      <c r="L20" s="148">
        <v>19</v>
      </c>
      <c r="M20" s="147">
        <v>34539450</v>
      </c>
      <c r="N20" s="147">
        <v>32226689</v>
      </c>
    </row>
    <row r="21" spans="2:15" ht="12" customHeight="1" x14ac:dyDescent="0.2">
      <c r="B21" s="33" t="s">
        <v>25</v>
      </c>
      <c r="C21" s="35" t="s">
        <v>161</v>
      </c>
      <c r="D21" s="150">
        <v>0.84</v>
      </c>
      <c r="E21" s="150">
        <v>0.84</v>
      </c>
      <c r="F21" s="150">
        <v>0.84</v>
      </c>
      <c r="G21" s="150">
        <v>0.84</v>
      </c>
      <c r="H21" s="150">
        <v>0.85</v>
      </c>
      <c r="I21" s="150">
        <v>0.84</v>
      </c>
      <c r="J21" s="150">
        <v>0.85</v>
      </c>
      <c r="K21" s="149">
        <v>-1.18</v>
      </c>
      <c r="L21" s="148">
        <v>4</v>
      </c>
      <c r="M21" s="147">
        <v>7075408</v>
      </c>
      <c r="N21" s="147">
        <v>5943343</v>
      </c>
    </row>
    <row r="22" spans="2:15" ht="12" customHeight="1" x14ac:dyDescent="0.2">
      <c r="B22" s="33" t="s">
        <v>80</v>
      </c>
      <c r="C22" s="35" t="s">
        <v>153</v>
      </c>
      <c r="D22" s="150">
        <v>3.35</v>
      </c>
      <c r="E22" s="150">
        <v>3.35</v>
      </c>
      <c r="F22" s="150">
        <v>3.35</v>
      </c>
      <c r="G22" s="150">
        <v>3.35</v>
      </c>
      <c r="H22" s="150">
        <v>3.4</v>
      </c>
      <c r="I22" s="150">
        <v>3.35</v>
      </c>
      <c r="J22" s="150">
        <v>3.4</v>
      </c>
      <c r="K22" s="149">
        <v>-1.47</v>
      </c>
      <c r="L22" s="148">
        <v>3</v>
      </c>
      <c r="M22" s="147">
        <v>325500</v>
      </c>
      <c r="N22" s="147">
        <v>1090425</v>
      </c>
    </row>
    <row r="23" spans="2:15" ht="12" customHeight="1" x14ac:dyDescent="0.2">
      <c r="B23" s="33" t="s">
        <v>162</v>
      </c>
      <c r="C23" s="35" t="s">
        <v>163</v>
      </c>
      <c r="D23" s="150">
        <v>3.3</v>
      </c>
      <c r="E23" s="150">
        <v>3.3</v>
      </c>
      <c r="F23" s="150">
        <v>3.29</v>
      </c>
      <c r="G23" s="150">
        <v>3.29</v>
      </c>
      <c r="H23" s="150">
        <v>3.3</v>
      </c>
      <c r="I23" s="150">
        <v>3.3</v>
      </c>
      <c r="J23" s="150">
        <v>3.3</v>
      </c>
      <c r="K23" s="149">
        <v>0</v>
      </c>
      <c r="L23" s="148">
        <v>3</v>
      </c>
      <c r="M23" s="147">
        <v>60000</v>
      </c>
      <c r="N23" s="147">
        <v>197700</v>
      </c>
    </row>
    <row r="24" spans="2:15" ht="12" customHeight="1" x14ac:dyDescent="0.2">
      <c r="B24" s="33" t="s">
        <v>99</v>
      </c>
      <c r="C24" s="35" t="s">
        <v>170</v>
      </c>
      <c r="D24" s="150">
        <v>0.84</v>
      </c>
      <c r="E24" s="150">
        <v>0.86</v>
      </c>
      <c r="F24" s="150">
        <v>0.83</v>
      </c>
      <c r="G24" s="150">
        <v>0.84</v>
      </c>
      <c r="H24" s="150">
        <v>0.85</v>
      </c>
      <c r="I24" s="150">
        <v>0.86</v>
      </c>
      <c r="J24" s="150">
        <v>0.84</v>
      </c>
      <c r="K24" s="149">
        <v>2.38</v>
      </c>
      <c r="L24" s="148">
        <v>14</v>
      </c>
      <c r="M24" s="147">
        <v>51700768</v>
      </c>
      <c r="N24" s="147">
        <v>43362853</v>
      </c>
    </row>
    <row r="25" spans="2:15" ht="12" customHeight="1" x14ac:dyDescent="0.2">
      <c r="B25" s="33" t="s">
        <v>167</v>
      </c>
      <c r="C25" s="35" t="s">
        <v>166</v>
      </c>
      <c r="D25" s="150">
        <v>1.1200000000000001</v>
      </c>
      <c r="E25" s="150">
        <v>1.1200000000000001</v>
      </c>
      <c r="F25" s="150">
        <v>1.1100000000000001</v>
      </c>
      <c r="G25" s="150">
        <v>1.1100000000000001</v>
      </c>
      <c r="H25" s="150">
        <v>1.1200000000000001</v>
      </c>
      <c r="I25" s="150">
        <v>1.1100000000000001</v>
      </c>
      <c r="J25" s="150">
        <v>1.1200000000000001</v>
      </c>
      <c r="K25" s="149">
        <v>-0.89</v>
      </c>
      <c r="L25" s="148">
        <v>4</v>
      </c>
      <c r="M25" s="147">
        <v>5700000</v>
      </c>
      <c r="N25" s="147">
        <v>6334000</v>
      </c>
    </row>
    <row r="26" spans="2:15" ht="12" customHeight="1" x14ac:dyDescent="0.2">
      <c r="B26" s="33" t="s">
        <v>82</v>
      </c>
      <c r="C26" s="35" t="s">
        <v>212</v>
      </c>
      <c r="D26" s="150">
        <v>0.87</v>
      </c>
      <c r="E26" s="150">
        <v>0.88</v>
      </c>
      <c r="F26" s="150">
        <v>0.87</v>
      </c>
      <c r="G26" s="150">
        <v>0.88</v>
      </c>
      <c r="H26" s="150">
        <v>0.88</v>
      </c>
      <c r="I26" s="150">
        <v>0.88</v>
      </c>
      <c r="J26" s="150">
        <v>0.87</v>
      </c>
      <c r="K26" s="149">
        <v>1.1499999999999999</v>
      </c>
      <c r="L26" s="148">
        <v>17</v>
      </c>
      <c r="M26" s="147">
        <v>70943333</v>
      </c>
      <c r="N26" s="147">
        <v>62152200</v>
      </c>
    </row>
    <row r="27" spans="2:15" ht="12" customHeight="1" x14ac:dyDescent="0.2">
      <c r="B27" s="33" t="s">
        <v>220</v>
      </c>
      <c r="C27" s="35" t="s">
        <v>221</v>
      </c>
      <c r="D27" s="150">
        <v>0.76</v>
      </c>
      <c r="E27" s="150">
        <v>0.76</v>
      </c>
      <c r="F27" s="150">
        <v>0.76</v>
      </c>
      <c r="G27" s="150">
        <v>0.76</v>
      </c>
      <c r="H27" s="150">
        <v>0.76</v>
      </c>
      <c r="I27" s="150">
        <v>0.76</v>
      </c>
      <c r="J27" s="150">
        <v>0.76</v>
      </c>
      <c r="K27" s="149">
        <v>0</v>
      </c>
      <c r="L27" s="148">
        <v>3</v>
      </c>
      <c r="M27" s="147">
        <v>9000000</v>
      </c>
      <c r="N27" s="147">
        <v>6840000</v>
      </c>
    </row>
    <row r="28" spans="2:15" ht="12" customHeight="1" x14ac:dyDescent="0.2">
      <c r="B28" s="33" t="s">
        <v>184</v>
      </c>
      <c r="C28" s="35" t="s">
        <v>185</v>
      </c>
      <c r="D28" s="150">
        <v>1.89</v>
      </c>
      <c r="E28" s="150">
        <v>1.91</v>
      </c>
      <c r="F28" s="150">
        <v>1.89</v>
      </c>
      <c r="G28" s="150">
        <v>1.9</v>
      </c>
      <c r="H28" s="150">
        <v>1.88</v>
      </c>
      <c r="I28" s="150">
        <v>1.89</v>
      </c>
      <c r="J28" s="150">
        <v>1.88</v>
      </c>
      <c r="K28" s="149">
        <v>0.53</v>
      </c>
      <c r="L28" s="148">
        <v>27</v>
      </c>
      <c r="M28" s="147">
        <v>51780060</v>
      </c>
      <c r="N28" s="147">
        <v>98197114</v>
      </c>
    </row>
    <row r="29" spans="2:15" ht="12" customHeight="1" x14ac:dyDescent="0.2">
      <c r="B29" s="33" t="s">
        <v>207</v>
      </c>
      <c r="C29" s="35" t="s">
        <v>208</v>
      </c>
      <c r="D29" s="150">
        <v>2.04</v>
      </c>
      <c r="E29" s="150">
        <v>2.06</v>
      </c>
      <c r="F29" s="150">
        <v>2.04</v>
      </c>
      <c r="G29" s="150">
        <v>2.0499999999999998</v>
      </c>
      <c r="H29" s="150">
        <v>2.06</v>
      </c>
      <c r="I29" s="150">
        <v>2.06</v>
      </c>
      <c r="J29" s="150">
        <v>2.04</v>
      </c>
      <c r="K29" s="149">
        <v>0.98</v>
      </c>
      <c r="L29" s="148">
        <v>6</v>
      </c>
      <c r="M29" s="147">
        <v>14650000</v>
      </c>
      <c r="N29" s="147">
        <v>30076000</v>
      </c>
    </row>
    <row r="30" spans="2:15" ht="12" customHeight="1" x14ac:dyDescent="0.2">
      <c r="B30" s="33" t="s">
        <v>26</v>
      </c>
      <c r="C30" s="35" t="s">
        <v>219</v>
      </c>
      <c r="D30" s="150">
        <v>0.88</v>
      </c>
      <c r="E30" s="150">
        <v>0.89</v>
      </c>
      <c r="F30" s="150">
        <v>0.88</v>
      </c>
      <c r="G30" s="150">
        <v>0.89</v>
      </c>
      <c r="H30" s="150">
        <v>0.87</v>
      </c>
      <c r="I30" s="150">
        <v>0.89</v>
      </c>
      <c r="J30" s="150">
        <v>0.87</v>
      </c>
      <c r="K30" s="149">
        <v>2.2999999999999998</v>
      </c>
      <c r="L30" s="148">
        <v>7</v>
      </c>
      <c r="M30" s="147">
        <v>15985000</v>
      </c>
      <c r="N30" s="147">
        <v>14173300</v>
      </c>
    </row>
    <row r="31" spans="2:15" ht="12" customHeight="1" x14ac:dyDescent="0.2">
      <c r="B31" s="33" t="s">
        <v>181</v>
      </c>
      <c r="C31" s="35" t="s">
        <v>191</v>
      </c>
      <c r="D31" s="150">
        <v>0.93</v>
      </c>
      <c r="E31" s="150">
        <v>0.94</v>
      </c>
      <c r="F31" s="150">
        <v>0.92</v>
      </c>
      <c r="G31" s="150">
        <v>0.93</v>
      </c>
      <c r="H31" s="150">
        <v>0.93</v>
      </c>
      <c r="I31" s="150">
        <v>0.94</v>
      </c>
      <c r="J31" s="150">
        <v>0.93</v>
      </c>
      <c r="K31" s="149">
        <v>1.08</v>
      </c>
      <c r="L31" s="148">
        <v>12</v>
      </c>
      <c r="M31" s="147">
        <v>20730509</v>
      </c>
      <c r="N31" s="147">
        <v>19274626</v>
      </c>
    </row>
    <row r="32" spans="2:15" ht="12" customHeight="1" x14ac:dyDescent="0.2">
      <c r="B32" s="101" t="s">
        <v>28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48">
        <v>150</v>
      </c>
      <c r="M32" s="147">
        <v>312249788</v>
      </c>
      <c r="N32" s="147">
        <v>391126931</v>
      </c>
      <c r="O32" s="80"/>
    </row>
    <row r="33" spans="2:15" ht="12" customHeight="1" x14ac:dyDescent="0.2">
      <c r="B33" s="92" t="s">
        <v>227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51"/>
    </row>
    <row r="34" spans="2:15" ht="12" customHeight="1" x14ac:dyDescent="0.2">
      <c r="B34" s="33" t="s">
        <v>29</v>
      </c>
      <c r="C34" s="35" t="s">
        <v>193</v>
      </c>
      <c r="D34" s="150">
        <v>1.17</v>
      </c>
      <c r="E34" s="150">
        <v>1.2</v>
      </c>
      <c r="F34" s="150">
        <v>1.17</v>
      </c>
      <c r="G34" s="150">
        <v>1.2</v>
      </c>
      <c r="H34" s="150">
        <v>1.17</v>
      </c>
      <c r="I34" s="150">
        <v>1.2</v>
      </c>
      <c r="J34" s="150">
        <v>1.17</v>
      </c>
      <c r="K34" s="149">
        <v>2.56</v>
      </c>
      <c r="L34" s="148">
        <v>4</v>
      </c>
      <c r="M34" s="147">
        <v>2969185</v>
      </c>
      <c r="N34" s="147">
        <v>3551946</v>
      </c>
      <c r="O34" s="51"/>
    </row>
    <row r="35" spans="2:15" ht="12" customHeight="1" x14ac:dyDescent="0.2">
      <c r="B35" s="33" t="s">
        <v>83</v>
      </c>
      <c r="C35" s="35" t="s">
        <v>196</v>
      </c>
      <c r="D35" s="150">
        <v>0.95</v>
      </c>
      <c r="E35" s="150">
        <v>0.95</v>
      </c>
      <c r="F35" s="150">
        <v>0.95</v>
      </c>
      <c r="G35" s="150">
        <v>0.95</v>
      </c>
      <c r="H35" s="150">
        <v>0.95</v>
      </c>
      <c r="I35" s="150">
        <v>0.95</v>
      </c>
      <c r="J35" s="150">
        <v>0.94</v>
      </c>
      <c r="K35" s="149">
        <v>1.06</v>
      </c>
      <c r="L35" s="148">
        <v>4</v>
      </c>
      <c r="M35" s="147">
        <v>1700000</v>
      </c>
      <c r="N35" s="147">
        <v>1615000</v>
      </c>
    </row>
    <row r="36" spans="2:15" ht="12" customHeight="1" x14ac:dyDescent="0.2">
      <c r="B36" s="33" t="s">
        <v>145</v>
      </c>
      <c r="C36" s="35" t="s">
        <v>146</v>
      </c>
      <c r="D36" s="150">
        <v>0.7</v>
      </c>
      <c r="E36" s="150">
        <v>0.7</v>
      </c>
      <c r="F36" s="150">
        <v>0.7</v>
      </c>
      <c r="G36" s="150">
        <v>0.7</v>
      </c>
      <c r="H36" s="150">
        <v>0.7</v>
      </c>
      <c r="I36" s="150">
        <v>0.7</v>
      </c>
      <c r="J36" s="150">
        <v>0.71</v>
      </c>
      <c r="K36" s="149">
        <v>-1.41</v>
      </c>
      <c r="L36" s="148">
        <v>1</v>
      </c>
      <c r="M36" s="147">
        <v>1000000</v>
      </c>
      <c r="N36" s="147">
        <v>700000</v>
      </c>
    </row>
    <row r="37" spans="2:15" ht="12" customHeight="1" x14ac:dyDescent="0.2">
      <c r="B37" s="33" t="s">
        <v>228</v>
      </c>
      <c r="C37" s="98"/>
      <c r="D37" s="99"/>
      <c r="E37" s="99"/>
      <c r="F37" s="99"/>
      <c r="G37" s="99"/>
      <c r="H37" s="99"/>
      <c r="I37" s="99"/>
      <c r="J37" s="99"/>
      <c r="K37" s="100"/>
      <c r="L37" s="148">
        <v>9</v>
      </c>
      <c r="M37" s="147">
        <v>5669185</v>
      </c>
      <c r="N37" s="147">
        <v>5866946</v>
      </c>
    </row>
    <row r="38" spans="2:15" ht="12" customHeight="1" x14ac:dyDescent="0.2">
      <c r="B38" s="92" t="s">
        <v>33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</row>
    <row r="39" spans="2:15" ht="12" customHeight="1" x14ac:dyDescent="0.2">
      <c r="B39" s="33" t="s">
        <v>110</v>
      </c>
      <c r="C39" s="35" t="s">
        <v>142</v>
      </c>
      <c r="D39" s="150">
        <v>14.5</v>
      </c>
      <c r="E39" s="150">
        <v>14.5</v>
      </c>
      <c r="F39" s="150">
        <v>13.99</v>
      </c>
      <c r="G39" s="150">
        <v>14.04</v>
      </c>
      <c r="H39" s="150">
        <v>14.62</v>
      </c>
      <c r="I39" s="150">
        <v>14</v>
      </c>
      <c r="J39" s="150">
        <v>14.5</v>
      </c>
      <c r="K39" s="149">
        <v>-3.45</v>
      </c>
      <c r="L39" s="148">
        <v>11</v>
      </c>
      <c r="M39" s="147">
        <v>2127619</v>
      </c>
      <c r="N39" s="147">
        <v>29870590</v>
      </c>
    </row>
    <row r="40" spans="2:15" ht="12" customHeight="1" x14ac:dyDescent="0.2">
      <c r="B40" s="33" t="s">
        <v>34</v>
      </c>
      <c r="C40" s="35" t="s">
        <v>141</v>
      </c>
      <c r="D40" s="150">
        <v>3</v>
      </c>
      <c r="E40" s="150">
        <v>3.1</v>
      </c>
      <c r="F40" s="150">
        <v>2.85</v>
      </c>
      <c r="G40" s="150">
        <v>2.91</v>
      </c>
      <c r="H40" s="150">
        <v>3.12</v>
      </c>
      <c r="I40" s="150">
        <v>2.89</v>
      </c>
      <c r="J40" s="150">
        <v>3</v>
      </c>
      <c r="K40" s="149">
        <v>-3.67</v>
      </c>
      <c r="L40" s="148">
        <v>27</v>
      </c>
      <c r="M40" s="147">
        <v>9165171</v>
      </c>
      <c r="N40" s="147">
        <v>26643813</v>
      </c>
    </row>
    <row r="41" spans="2:15" ht="12" customHeight="1" x14ac:dyDescent="0.2">
      <c r="B41" s="33" t="s">
        <v>109</v>
      </c>
      <c r="C41" s="33" t="s">
        <v>149</v>
      </c>
      <c r="D41" s="150">
        <v>2.7</v>
      </c>
      <c r="E41" s="150">
        <v>2.85</v>
      </c>
      <c r="F41" s="150">
        <v>2.7</v>
      </c>
      <c r="G41" s="150">
        <v>2.84</v>
      </c>
      <c r="H41" s="150">
        <v>2.7</v>
      </c>
      <c r="I41" s="150">
        <v>2.85</v>
      </c>
      <c r="J41" s="150">
        <v>2.7</v>
      </c>
      <c r="K41" s="149">
        <v>5.56</v>
      </c>
      <c r="L41" s="148">
        <v>2</v>
      </c>
      <c r="M41" s="147">
        <v>490000</v>
      </c>
      <c r="N41" s="147">
        <v>1392000</v>
      </c>
    </row>
    <row r="42" spans="2:15" ht="12" customHeight="1" x14ac:dyDescent="0.2">
      <c r="B42" s="33" t="s">
        <v>35</v>
      </c>
      <c r="C42" s="35" t="s">
        <v>192</v>
      </c>
      <c r="D42" s="150">
        <v>4.9000000000000004</v>
      </c>
      <c r="E42" s="150">
        <v>4.9000000000000004</v>
      </c>
      <c r="F42" s="150">
        <v>4.83</v>
      </c>
      <c r="G42" s="150">
        <v>4.87</v>
      </c>
      <c r="H42" s="150">
        <v>4.97</v>
      </c>
      <c r="I42" s="150">
        <v>4.8600000000000003</v>
      </c>
      <c r="J42" s="150">
        <v>4.95</v>
      </c>
      <c r="K42" s="149">
        <v>-1.82</v>
      </c>
      <c r="L42" s="148">
        <v>44</v>
      </c>
      <c r="M42" s="147">
        <v>12443982</v>
      </c>
      <c r="N42" s="147">
        <v>60549962</v>
      </c>
    </row>
    <row r="43" spans="2:15" ht="12" customHeight="1" x14ac:dyDescent="0.2">
      <c r="B43" s="33" t="s">
        <v>183</v>
      </c>
      <c r="C43" s="33" t="s">
        <v>173</v>
      </c>
      <c r="D43" s="150">
        <v>43</v>
      </c>
      <c r="E43" s="150">
        <v>43</v>
      </c>
      <c r="F43" s="150">
        <v>43</v>
      </c>
      <c r="G43" s="150">
        <v>43</v>
      </c>
      <c r="H43" s="150">
        <v>43.33</v>
      </c>
      <c r="I43" s="150">
        <v>43</v>
      </c>
      <c r="J43" s="150">
        <v>43</v>
      </c>
      <c r="K43" s="149">
        <v>0</v>
      </c>
      <c r="L43" s="148">
        <v>2</v>
      </c>
      <c r="M43" s="147">
        <v>16000</v>
      </c>
      <c r="N43" s="147">
        <v>688000</v>
      </c>
    </row>
    <row r="44" spans="2:15" ht="12" customHeight="1" x14ac:dyDescent="0.2">
      <c r="B44" s="33" t="s">
        <v>85</v>
      </c>
      <c r="C44" s="35" t="s">
        <v>190</v>
      </c>
      <c r="D44" s="150">
        <v>7.5</v>
      </c>
      <c r="E44" s="150">
        <v>7.55</v>
      </c>
      <c r="F44" s="150">
        <v>7.35</v>
      </c>
      <c r="G44" s="150">
        <v>7.45</v>
      </c>
      <c r="H44" s="150">
        <v>7.56</v>
      </c>
      <c r="I44" s="150">
        <v>7.35</v>
      </c>
      <c r="J44" s="150">
        <v>7.57</v>
      </c>
      <c r="K44" s="149">
        <v>-2.91</v>
      </c>
      <c r="L44" s="148">
        <v>21</v>
      </c>
      <c r="M44" s="147">
        <v>4993676</v>
      </c>
      <c r="N44" s="147">
        <v>37188427</v>
      </c>
    </row>
    <row r="45" spans="2:15" ht="12" customHeight="1" x14ac:dyDescent="0.2">
      <c r="B45" s="88" t="s">
        <v>36</v>
      </c>
      <c r="C45" s="89"/>
      <c r="D45" s="89"/>
      <c r="E45" s="89"/>
      <c r="F45" s="89"/>
      <c r="G45" s="89"/>
      <c r="H45" s="89"/>
      <c r="I45" s="89"/>
      <c r="J45" s="89"/>
      <c r="K45" s="90"/>
      <c r="L45" s="148">
        <v>107</v>
      </c>
      <c r="M45" s="147">
        <v>29236448</v>
      </c>
      <c r="N45" s="147">
        <v>156332792</v>
      </c>
    </row>
    <row r="46" spans="2:15" ht="12" customHeight="1" x14ac:dyDescent="0.2">
      <c r="B46" s="92" t="s">
        <v>37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  <c r="O46" s="49"/>
    </row>
    <row r="47" spans="2:15" ht="12" customHeight="1" x14ac:dyDescent="0.2">
      <c r="B47" s="33" t="s">
        <v>229</v>
      </c>
      <c r="C47" s="35" t="s">
        <v>230</v>
      </c>
      <c r="D47" s="150">
        <v>2.1</v>
      </c>
      <c r="E47" s="150">
        <v>2.12</v>
      </c>
      <c r="F47" s="150">
        <v>2.1</v>
      </c>
      <c r="G47" s="150">
        <v>2.11</v>
      </c>
      <c r="H47" s="150">
        <v>2.13</v>
      </c>
      <c r="I47" s="150">
        <v>2.12</v>
      </c>
      <c r="J47" s="150">
        <v>2.14</v>
      </c>
      <c r="K47" s="149">
        <v>-0.93</v>
      </c>
      <c r="L47" s="148">
        <v>12</v>
      </c>
      <c r="M47" s="147">
        <v>2071625</v>
      </c>
      <c r="N47" s="147">
        <v>4367413</v>
      </c>
    </row>
    <row r="48" spans="2:15" ht="12" customHeight="1" x14ac:dyDescent="0.2">
      <c r="B48" s="33" t="s">
        <v>40</v>
      </c>
      <c r="C48" s="35" t="s">
        <v>213</v>
      </c>
      <c r="D48" s="150">
        <v>2.35</v>
      </c>
      <c r="E48" s="150">
        <v>2.6</v>
      </c>
      <c r="F48" s="150">
        <v>2.35</v>
      </c>
      <c r="G48" s="150">
        <v>2.44</v>
      </c>
      <c r="H48" s="150">
        <v>2.56</v>
      </c>
      <c r="I48" s="150">
        <v>2.6</v>
      </c>
      <c r="J48" s="150">
        <v>2.6</v>
      </c>
      <c r="K48" s="149">
        <v>0</v>
      </c>
      <c r="L48" s="148">
        <v>2</v>
      </c>
      <c r="M48" s="147">
        <v>26668</v>
      </c>
      <c r="N48" s="147">
        <v>65170</v>
      </c>
    </row>
    <row r="49" spans="2:15" ht="12" customHeight="1" x14ac:dyDescent="0.2">
      <c r="B49" s="33" t="s">
        <v>115</v>
      </c>
      <c r="C49" s="35" t="s">
        <v>147</v>
      </c>
      <c r="D49" s="150">
        <v>4.55</v>
      </c>
      <c r="E49" s="150">
        <v>4.55</v>
      </c>
      <c r="F49" s="150">
        <v>4.55</v>
      </c>
      <c r="G49" s="150">
        <v>4.55</v>
      </c>
      <c r="H49" s="150">
        <v>4.5599999999999996</v>
      </c>
      <c r="I49" s="150">
        <v>4.55</v>
      </c>
      <c r="J49" s="150">
        <v>4.5</v>
      </c>
      <c r="K49" s="149">
        <v>1.1100000000000001</v>
      </c>
      <c r="L49" s="148">
        <v>1</v>
      </c>
      <c r="M49" s="147">
        <v>57500</v>
      </c>
      <c r="N49" s="147">
        <v>261625</v>
      </c>
    </row>
    <row r="50" spans="2:15" ht="12" customHeight="1" x14ac:dyDescent="0.2">
      <c r="B50" s="33" t="s">
        <v>113</v>
      </c>
      <c r="C50" s="35" t="s">
        <v>201</v>
      </c>
      <c r="D50" s="150">
        <v>4</v>
      </c>
      <c r="E50" s="150">
        <v>4</v>
      </c>
      <c r="F50" s="150">
        <v>3.95</v>
      </c>
      <c r="G50" s="150">
        <v>3.95</v>
      </c>
      <c r="H50" s="150">
        <v>4</v>
      </c>
      <c r="I50" s="150">
        <v>3.95</v>
      </c>
      <c r="J50" s="150">
        <v>4</v>
      </c>
      <c r="K50" s="149">
        <v>-1.25</v>
      </c>
      <c r="L50" s="148">
        <v>2</v>
      </c>
      <c r="M50" s="147">
        <v>1100000</v>
      </c>
      <c r="N50" s="147">
        <v>4350000</v>
      </c>
    </row>
    <row r="51" spans="2:15" ht="12" customHeight="1" x14ac:dyDescent="0.2">
      <c r="B51" s="33" t="s">
        <v>87</v>
      </c>
      <c r="C51" s="35" t="s">
        <v>150</v>
      </c>
      <c r="D51" s="150">
        <v>1.23</v>
      </c>
      <c r="E51" s="150">
        <v>1.23</v>
      </c>
      <c r="F51" s="150">
        <v>1.22</v>
      </c>
      <c r="G51" s="150">
        <v>1.23</v>
      </c>
      <c r="H51" s="150">
        <v>1.23</v>
      </c>
      <c r="I51" s="150">
        <v>1.22</v>
      </c>
      <c r="J51" s="150">
        <v>1.24</v>
      </c>
      <c r="K51" s="149">
        <v>-1.61</v>
      </c>
      <c r="L51" s="148">
        <v>19</v>
      </c>
      <c r="M51" s="147">
        <v>30426554</v>
      </c>
      <c r="N51" s="147">
        <v>37324418</v>
      </c>
    </row>
    <row r="52" spans="2:15" ht="12" customHeight="1" x14ac:dyDescent="0.2">
      <c r="B52" s="33" t="s">
        <v>42</v>
      </c>
      <c r="C52" s="35" t="s">
        <v>226</v>
      </c>
      <c r="D52" s="150">
        <v>0.8</v>
      </c>
      <c r="E52" s="150">
        <v>0.8</v>
      </c>
      <c r="F52" s="150">
        <v>0.79</v>
      </c>
      <c r="G52" s="150">
        <v>0.79</v>
      </c>
      <c r="H52" s="150">
        <v>0.8</v>
      </c>
      <c r="I52" s="150">
        <v>0.79</v>
      </c>
      <c r="J52" s="150">
        <v>0.8</v>
      </c>
      <c r="K52" s="149">
        <v>-1.25</v>
      </c>
      <c r="L52" s="148">
        <v>10</v>
      </c>
      <c r="M52" s="147">
        <v>7540247</v>
      </c>
      <c r="N52" s="147">
        <v>5958795</v>
      </c>
    </row>
    <row r="53" spans="2:15" ht="12" customHeight="1" x14ac:dyDescent="0.2">
      <c r="B53" s="33" t="s">
        <v>43</v>
      </c>
      <c r="C53" s="35" t="s">
        <v>44</v>
      </c>
      <c r="D53" s="150">
        <v>0.72</v>
      </c>
      <c r="E53" s="150">
        <v>0.72</v>
      </c>
      <c r="F53" s="150">
        <v>0.7</v>
      </c>
      <c r="G53" s="150">
        <v>0.71</v>
      </c>
      <c r="H53" s="150">
        <v>0.72</v>
      </c>
      <c r="I53" s="150">
        <v>0.71</v>
      </c>
      <c r="J53" s="150">
        <v>0.71</v>
      </c>
      <c r="K53" s="149">
        <v>0</v>
      </c>
      <c r="L53" s="148">
        <v>30</v>
      </c>
      <c r="M53" s="147">
        <v>60159566</v>
      </c>
      <c r="N53" s="147">
        <v>42483096</v>
      </c>
    </row>
    <row r="54" spans="2:15" ht="12" customHeight="1" x14ac:dyDescent="0.2">
      <c r="B54" s="33" t="s">
        <v>46</v>
      </c>
      <c r="C54" s="35" t="s">
        <v>205</v>
      </c>
      <c r="D54" s="150">
        <v>2.77</v>
      </c>
      <c r="E54" s="150">
        <v>2.77</v>
      </c>
      <c r="F54" s="150">
        <v>2.77</v>
      </c>
      <c r="G54" s="150">
        <v>2.77</v>
      </c>
      <c r="H54" s="150">
        <v>2.79</v>
      </c>
      <c r="I54" s="150">
        <v>2.77</v>
      </c>
      <c r="J54" s="150">
        <v>2.78</v>
      </c>
      <c r="K54" s="149">
        <v>-0.36</v>
      </c>
      <c r="L54" s="148">
        <v>1</v>
      </c>
      <c r="M54" s="147">
        <v>325875</v>
      </c>
      <c r="N54" s="147">
        <v>902674</v>
      </c>
    </row>
    <row r="55" spans="2:15" ht="12" customHeight="1" x14ac:dyDescent="0.2">
      <c r="B55" s="33" t="s">
        <v>88</v>
      </c>
      <c r="C55" s="35" t="s">
        <v>225</v>
      </c>
      <c r="D55" s="150">
        <v>2.1</v>
      </c>
      <c r="E55" s="150">
        <v>2.12</v>
      </c>
      <c r="F55" s="150">
        <v>2.1</v>
      </c>
      <c r="G55" s="150">
        <v>2.11</v>
      </c>
      <c r="H55" s="150">
        <v>2.09</v>
      </c>
      <c r="I55" s="150">
        <v>2.12</v>
      </c>
      <c r="J55" s="150">
        <v>2.1</v>
      </c>
      <c r="K55" s="149">
        <v>0.95</v>
      </c>
      <c r="L55" s="148">
        <v>36</v>
      </c>
      <c r="M55" s="147">
        <v>12182620</v>
      </c>
      <c r="N55" s="147">
        <v>25700639</v>
      </c>
    </row>
    <row r="56" spans="2:15" ht="12" customHeight="1" x14ac:dyDescent="0.2">
      <c r="B56" s="33" t="s">
        <v>47</v>
      </c>
      <c r="C56" s="35" t="s">
        <v>171</v>
      </c>
      <c r="D56" s="150">
        <v>2.65</v>
      </c>
      <c r="E56" s="150">
        <v>2.65</v>
      </c>
      <c r="F56" s="150">
        <v>2.65</v>
      </c>
      <c r="G56" s="150">
        <v>2.65</v>
      </c>
      <c r="H56" s="150">
        <v>2.7</v>
      </c>
      <c r="I56" s="150">
        <v>2.65</v>
      </c>
      <c r="J56" s="150">
        <v>2.7</v>
      </c>
      <c r="K56" s="149">
        <v>-1.85</v>
      </c>
      <c r="L56" s="148">
        <v>1</v>
      </c>
      <c r="M56" s="147">
        <v>250000</v>
      </c>
      <c r="N56" s="147">
        <v>662500</v>
      </c>
    </row>
    <row r="57" spans="2:15" ht="12" customHeight="1" x14ac:dyDescent="0.2">
      <c r="B57" s="33" t="s">
        <v>48</v>
      </c>
      <c r="C57" s="35" t="s">
        <v>214</v>
      </c>
      <c r="D57" s="150">
        <v>2.68</v>
      </c>
      <c r="E57" s="150">
        <v>2.72</v>
      </c>
      <c r="F57" s="150">
        <v>2.68</v>
      </c>
      <c r="G57" s="150">
        <v>2.69</v>
      </c>
      <c r="H57" s="150">
        <v>2.65</v>
      </c>
      <c r="I57" s="150">
        <v>2.7</v>
      </c>
      <c r="J57" s="150">
        <v>2.68</v>
      </c>
      <c r="K57" s="149">
        <v>0.75</v>
      </c>
      <c r="L57" s="148">
        <v>18</v>
      </c>
      <c r="M57" s="147">
        <v>6100816</v>
      </c>
      <c r="N57" s="147">
        <v>16422972</v>
      </c>
    </row>
    <row r="58" spans="2:15" ht="12" customHeight="1" x14ac:dyDescent="0.2">
      <c r="B58" s="33" t="s">
        <v>49</v>
      </c>
      <c r="C58" s="35" t="s">
        <v>202</v>
      </c>
      <c r="D58" s="150">
        <v>1.87</v>
      </c>
      <c r="E58" s="150">
        <v>1.87</v>
      </c>
      <c r="F58" s="150">
        <v>1.85</v>
      </c>
      <c r="G58" s="150">
        <v>1.85</v>
      </c>
      <c r="H58" s="150">
        <v>1.87</v>
      </c>
      <c r="I58" s="150">
        <v>1.85</v>
      </c>
      <c r="J58" s="150">
        <v>1.87</v>
      </c>
      <c r="K58" s="149">
        <v>-1.07</v>
      </c>
      <c r="L58" s="148">
        <v>2</v>
      </c>
      <c r="M58" s="147">
        <v>1450992</v>
      </c>
      <c r="N58" s="147">
        <v>2687625</v>
      </c>
    </row>
    <row r="59" spans="2:15" ht="12" customHeight="1" x14ac:dyDescent="0.2">
      <c r="B59" s="33" t="s">
        <v>90</v>
      </c>
      <c r="C59" s="35" t="s">
        <v>180</v>
      </c>
      <c r="D59" s="150">
        <v>6.45</v>
      </c>
      <c r="E59" s="150">
        <v>6.8</v>
      </c>
      <c r="F59" s="150">
        <v>6.45</v>
      </c>
      <c r="G59" s="150">
        <v>6.79</v>
      </c>
      <c r="H59" s="150">
        <v>6.38</v>
      </c>
      <c r="I59" s="150">
        <v>6.69</v>
      </c>
      <c r="J59" s="150">
        <v>6.5</v>
      </c>
      <c r="K59" s="149">
        <v>2.92</v>
      </c>
      <c r="L59" s="148">
        <v>22</v>
      </c>
      <c r="M59" s="147">
        <v>47819103</v>
      </c>
      <c r="N59" s="147">
        <v>324628000</v>
      </c>
    </row>
    <row r="60" spans="2:15" ht="12" customHeight="1" x14ac:dyDescent="0.2">
      <c r="B60" s="33" t="s">
        <v>91</v>
      </c>
      <c r="C60" s="35" t="s">
        <v>189</v>
      </c>
      <c r="D60" s="150">
        <v>1.04</v>
      </c>
      <c r="E60" s="150">
        <v>1.04</v>
      </c>
      <c r="F60" s="150">
        <v>1.02</v>
      </c>
      <c r="G60" s="150">
        <v>1.02</v>
      </c>
      <c r="H60" s="150">
        <v>1.05</v>
      </c>
      <c r="I60" s="150">
        <v>1.02</v>
      </c>
      <c r="J60" s="150">
        <v>1.05</v>
      </c>
      <c r="K60" s="149">
        <v>-2.86</v>
      </c>
      <c r="L60" s="148">
        <v>7</v>
      </c>
      <c r="M60" s="147">
        <v>4234000</v>
      </c>
      <c r="N60" s="147">
        <v>4323360</v>
      </c>
    </row>
    <row r="61" spans="2:15" ht="12" customHeight="1" x14ac:dyDescent="0.2">
      <c r="B61" s="33" t="s">
        <v>209</v>
      </c>
      <c r="C61" s="35" t="s">
        <v>210</v>
      </c>
      <c r="D61" s="150">
        <v>0.65</v>
      </c>
      <c r="E61" s="150">
        <v>0.65</v>
      </c>
      <c r="F61" s="150">
        <v>0.65</v>
      </c>
      <c r="G61" s="150">
        <v>0.65</v>
      </c>
      <c r="H61" s="150">
        <v>0.67</v>
      </c>
      <c r="I61" s="150">
        <v>0.65</v>
      </c>
      <c r="J61" s="150">
        <v>0.65</v>
      </c>
      <c r="K61" s="149">
        <v>0</v>
      </c>
      <c r="L61" s="148">
        <v>4</v>
      </c>
      <c r="M61" s="147">
        <v>2000000</v>
      </c>
      <c r="N61" s="147">
        <v>1300000</v>
      </c>
    </row>
    <row r="62" spans="2:15" ht="12" customHeight="1" x14ac:dyDescent="0.2">
      <c r="B62" s="88" t="s">
        <v>50</v>
      </c>
      <c r="C62" s="89"/>
      <c r="D62" s="89"/>
      <c r="E62" s="89"/>
      <c r="F62" s="89"/>
      <c r="G62" s="89"/>
      <c r="H62" s="89"/>
      <c r="I62" s="89"/>
      <c r="J62" s="89"/>
      <c r="K62" s="90"/>
      <c r="L62" s="148">
        <v>167</v>
      </c>
      <c r="M62" s="147">
        <v>175745566</v>
      </c>
      <c r="N62" s="147">
        <v>471438286</v>
      </c>
    </row>
    <row r="63" spans="2:15" ht="12" customHeight="1" x14ac:dyDescent="0.2">
      <c r="B63" s="92" t="s">
        <v>51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4"/>
      <c r="O63" s="57"/>
    </row>
    <row r="64" spans="2:15" ht="12" customHeight="1" x14ac:dyDescent="0.2">
      <c r="B64" s="33" t="s">
        <v>117</v>
      </c>
      <c r="C64" s="35" t="s">
        <v>233</v>
      </c>
      <c r="D64" s="150">
        <v>23.5</v>
      </c>
      <c r="E64" s="150">
        <v>23.5</v>
      </c>
      <c r="F64" s="150">
        <v>23</v>
      </c>
      <c r="G64" s="150">
        <v>23.04</v>
      </c>
      <c r="H64" s="150">
        <v>23.53</v>
      </c>
      <c r="I64" s="150">
        <v>23</v>
      </c>
      <c r="J64" s="150">
        <v>23.51</v>
      </c>
      <c r="K64" s="149">
        <v>-2.17</v>
      </c>
      <c r="L64" s="148">
        <v>31</v>
      </c>
      <c r="M64" s="147">
        <v>1619000</v>
      </c>
      <c r="N64" s="147">
        <v>37308273</v>
      </c>
    </row>
    <row r="65" spans="2:15" ht="12" customHeight="1" x14ac:dyDescent="0.2">
      <c r="B65" s="33" t="s">
        <v>54</v>
      </c>
      <c r="C65" s="35" t="s">
        <v>169</v>
      </c>
      <c r="D65" s="150">
        <v>28.25</v>
      </c>
      <c r="E65" s="150">
        <v>30</v>
      </c>
      <c r="F65" s="150">
        <v>28.25</v>
      </c>
      <c r="G65" s="150">
        <v>29.65</v>
      </c>
      <c r="H65" s="150">
        <v>27.71</v>
      </c>
      <c r="I65" s="150">
        <v>30</v>
      </c>
      <c r="J65" s="150">
        <v>27.5</v>
      </c>
      <c r="K65" s="149">
        <v>9.09</v>
      </c>
      <c r="L65" s="148">
        <v>9</v>
      </c>
      <c r="M65" s="147">
        <v>1641000</v>
      </c>
      <c r="N65" s="147">
        <v>48648920</v>
      </c>
    </row>
    <row r="66" spans="2:15" ht="12" customHeight="1" x14ac:dyDescent="0.2">
      <c r="B66" s="33" t="s">
        <v>55</v>
      </c>
      <c r="C66" s="35" t="s">
        <v>232</v>
      </c>
      <c r="D66" s="150">
        <v>9.2799999999999994</v>
      </c>
      <c r="E66" s="150">
        <v>9.3000000000000007</v>
      </c>
      <c r="F66" s="150">
        <v>9.15</v>
      </c>
      <c r="G66" s="150">
        <v>9.1999999999999993</v>
      </c>
      <c r="H66" s="150">
        <v>9.11</v>
      </c>
      <c r="I66" s="150">
        <v>9.16</v>
      </c>
      <c r="J66" s="150">
        <v>9.17</v>
      </c>
      <c r="K66" s="149">
        <v>-0.11</v>
      </c>
      <c r="L66" s="148">
        <v>28</v>
      </c>
      <c r="M66" s="147">
        <v>4857450</v>
      </c>
      <c r="N66" s="147">
        <v>44702506</v>
      </c>
    </row>
    <row r="67" spans="2:15" ht="12" customHeight="1" x14ac:dyDescent="0.2">
      <c r="B67" s="33" t="s">
        <v>56</v>
      </c>
      <c r="C67" s="35" t="s">
        <v>186</v>
      </c>
      <c r="D67" s="150">
        <v>17</v>
      </c>
      <c r="E67" s="150">
        <v>17</v>
      </c>
      <c r="F67" s="150">
        <v>17</v>
      </c>
      <c r="G67" s="150">
        <v>17</v>
      </c>
      <c r="H67" s="150">
        <v>17.309999999999999</v>
      </c>
      <c r="I67" s="150">
        <v>17</v>
      </c>
      <c r="J67" s="150">
        <v>17.2</v>
      </c>
      <c r="K67" s="149">
        <v>-1.1599999999999999</v>
      </c>
      <c r="L67" s="148">
        <v>2</v>
      </c>
      <c r="M67" s="147">
        <v>120000</v>
      </c>
      <c r="N67" s="147">
        <v>2040000</v>
      </c>
    </row>
    <row r="68" spans="2:15" ht="12" customHeight="1" x14ac:dyDescent="0.2">
      <c r="B68" s="33" t="s">
        <v>198</v>
      </c>
      <c r="C68" s="35" t="s">
        <v>199</v>
      </c>
      <c r="D68" s="150">
        <v>26.5</v>
      </c>
      <c r="E68" s="150">
        <v>28</v>
      </c>
      <c r="F68" s="150">
        <v>26.5</v>
      </c>
      <c r="G68" s="150">
        <v>27.9</v>
      </c>
      <c r="H68" s="150">
        <v>26.5</v>
      </c>
      <c r="I68" s="150">
        <v>28</v>
      </c>
      <c r="J68" s="150">
        <v>26.5</v>
      </c>
      <c r="K68" s="149">
        <v>5.66</v>
      </c>
      <c r="L68" s="148">
        <v>10</v>
      </c>
      <c r="M68" s="147">
        <v>1025000</v>
      </c>
      <c r="N68" s="147">
        <v>28592500</v>
      </c>
    </row>
    <row r="69" spans="2:15" ht="12" customHeight="1" x14ac:dyDescent="0.2">
      <c r="B69" s="33" t="s">
        <v>57</v>
      </c>
      <c r="C69" s="35" t="s">
        <v>197</v>
      </c>
      <c r="D69" s="150">
        <v>4.05</v>
      </c>
      <c r="E69" s="150">
        <v>4.05</v>
      </c>
      <c r="F69" s="150">
        <v>4.05</v>
      </c>
      <c r="G69" s="150">
        <v>4.05</v>
      </c>
      <c r="H69" s="150">
        <v>4.0199999999999996</v>
      </c>
      <c r="I69" s="150">
        <v>4.05</v>
      </c>
      <c r="J69" s="150">
        <v>4.05</v>
      </c>
      <c r="K69" s="149">
        <v>0</v>
      </c>
      <c r="L69" s="148">
        <v>2</v>
      </c>
      <c r="M69" s="147">
        <v>500000</v>
      </c>
      <c r="N69" s="147">
        <v>2025000</v>
      </c>
    </row>
    <row r="70" spans="2:15" ht="12" customHeight="1" x14ac:dyDescent="0.2">
      <c r="B70" s="33" t="s">
        <v>178</v>
      </c>
      <c r="C70" s="35" t="s">
        <v>179</v>
      </c>
      <c r="D70" s="150">
        <v>26</v>
      </c>
      <c r="E70" s="150">
        <v>26.4</v>
      </c>
      <c r="F70" s="150">
        <v>26</v>
      </c>
      <c r="G70" s="150">
        <v>26.09</v>
      </c>
      <c r="H70" s="150">
        <v>26</v>
      </c>
      <c r="I70" s="150">
        <v>26.4</v>
      </c>
      <c r="J70" s="150">
        <v>26</v>
      </c>
      <c r="K70" s="149">
        <v>1.54</v>
      </c>
      <c r="L70" s="148">
        <v>8</v>
      </c>
      <c r="M70" s="147">
        <v>581000</v>
      </c>
      <c r="N70" s="147">
        <v>15160000</v>
      </c>
    </row>
    <row r="71" spans="2:15" ht="12" customHeight="1" x14ac:dyDescent="0.2">
      <c r="B71" s="33" t="s">
        <v>119</v>
      </c>
      <c r="C71" s="33" t="s">
        <v>177</v>
      </c>
      <c r="D71" s="150">
        <v>24</v>
      </c>
      <c r="E71" s="150">
        <v>24</v>
      </c>
      <c r="F71" s="150">
        <v>24</v>
      </c>
      <c r="G71" s="150">
        <v>24</v>
      </c>
      <c r="H71" s="150">
        <v>24.32</v>
      </c>
      <c r="I71" s="150">
        <v>24</v>
      </c>
      <c r="J71" s="150">
        <v>24</v>
      </c>
      <c r="K71" s="149">
        <v>0</v>
      </c>
      <c r="L71" s="148">
        <v>3</v>
      </c>
      <c r="M71" s="147">
        <v>78000</v>
      </c>
      <c r="N71" s="147">
        <v>1872000</v>
      </c>
    </row>
    <row r="72" spans="2:15" ht="12" customHeight="1" x14ac:dyDescent="0.2">
      <c r="B72" s="88" t="s">
        <v>58</v>
      </c>
      <c r="C72" s="89"/>
      <c r="D72" s="89"/>
      <c r="E72" s="89"/>
      <c r="F72" s="89"/>
      <c r="G72" s="89"/>
      <c r="H72" s="89"/>
      <c r="I72" s="89"/>
      <c r="J72" s="89"/>
      <c r="K72" s="90"/>
      <c r="L72" s="148">
        <v>93</v>
      </c>
      <c r="M72" s="147">
        <v>10421450</v>
      </c>
      <c r="N72" s="147">
        <v>180349200</v>
      </c>
      <c r="O72" s="82"/>
    </row>
    <row r="73" spans="2:15" ht="12" customHeight="1" x14ac:dyDescent="0.2">
      <c r="B73" s="92" t="s">
        <v>120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4"/>
    </row>
    <row r="74" spans="2:15" ht="12" customHeight="1" x14ac:dyDescent="0.2">
      <c r="B74" s="33" t="s">
        <v>123</v>
      </c>
      <c r="C74" s="35" t="s">
        <v>211</v>
      </c>
      <c r="D74" s="150">
        <v>1.3</v>
      </c>
      <c r="E74" s="150">
        <v>1.31</v>
      </c>
      <c r="F74" s="150">
        <v>1.3</v>
      </c>
      <c r="G74" s="150">
        <v>1.3</v>
      </c>
      <c r="H74" s="150">
        <v>1.3</v>
      </c>
      <c r="I74" s="150">
        <v>1.3</v>
      </c>
      <c r="J74" s="150">
        <v>1.3</v>
      </c>
      <c r="K74" s="149">
        <v>0</v>
      </c>
      <c r="L74" s="148">
        <v>6</v>
      </c>
      <c r="M74" s="147">
        <v>4923433</v>
      </c>
      <c r="N74" s="147">
        <v>6402463</v>
      </c>
    </row>
    <row r="75" spans="2:15" ht="12" customHeight="1" x14ac:dyDescent="0.2">
      <c r="B75" s="33" t="s">
        <v>165</v>
      </c>
      <c r="C75" s="35" t="s">
        <v>215</v>
      </c>
      <c r="D75" s="150">
        <v>25</v>
      </c>
      <c r="E75" s="150">
        <v>25</v>
      </c>
      <c r="F75" s="150">
        <v>25</v>
      </c>
      <c r="G75" s="150">
        <v>25</v>
      </c>
      <c r="H75" s="150">
        <v>25</v>
      </c>
      <c r="I75" s="150">
        <v>25</v>
      </c>
      <c r="J75" s="150">
        <v>25</v>
      </c>
      <c r="K75" s="149">
        <v>0</v>
      </c>
      <c r="L75" s="148">
        <v>1</v>
      </c>
      <c r="M75" s="147">
        <v>6356</v>
      </c>
      <c r="N75" s="147">
        <v>158900</v>
      </c>
    </row>
    <row r="76" spans="2:15" ht="12" customHeight="1" x14ac:dyDescent="0.2">
      <c r="B76" s="33" t="s">
        <v>127</v>
      </c>
      <c r="C76" s="35" t="s">
        <v>216</v>
      </c>
      <c r="D76" s="150">
        <v>8.1</v>
      </c>
      <c r="E76" s="150">
        <v>8.4499999999999993</v>
      </c>
      <c r="F76" s="150">
        <v>8.1</v>
      </c>
      <c r="G76" s="150">
        <v>8.4499999999999993</v>
      </c>
      <c r="H76" s="150">
        <v>8.4600000000000009</v>
      </c>
      <c r="I76" s="150">
        <v>8.4</v>
      </c>
      <c r="J76" s="150">
        <v>8.6</v>
      </c>
      <c r="K76" s="149">
        <v>-2.33</v>
      </c>
      <c r="L76" s="148">
        <v>6</v>
      </c>
      <c r="M76" s="147">
        <v>10150000</v>
      </c>
      <c r="N76" s="147">
        <v>85744500</v>
      </c>
    </row>
    <row r="77" spans="2:15" ht="12" customHeight="1" x14ac:dyDescent="0.2">
      <c r="B77" s="33" t="s">
        <v>122</v>
      </c>
      <c r="C77" s="33" t="s">
        <v>217</v>
      </c>
      <c r="D77" s="150">
        <v>8.35</v>
      </c>
      <c r="E77" s="150">
        <v>8.4</v>
      </c>
      <c r="F77" s="150">
        <v>8.35</v>
      </c>
      <c r="G77" s="150">
        <v>8.39</v>
      </c>
      <c r="H77" s="150">
        <v>7.8</v>
      </c>
      <c r="I77" s="150">
        <v>8.4</v>
      </c>
      <c r="J77" s="150">
        <v>7.8</v>
      </c>
      <c r="K77" s="149">
        <v>7.69</v>
      </c>
      <c r="L77" s="148">
        <v>2</v>
      </c>
      <c r="M77" s="147">
        <v>125000</v>
      </c>
      <c r="N77" s="147">
        <v>1048750</v>
      </c>
    </row>
    <row r="78" spans="2:15" ht="12" customHeight="1" x14ac:dyDescent="0.2">
      <c r="B78" s="88" t="s">
        <v>134</v>
      </c>
      <c r="C78" s="89"/>
      <c r="D78" s="89"/>
      <c r="E78" s="89"/>
      <c r="F78" s="89"/>
      <c r="G78" s="89"/>
      <c r="H78" s="89"/>
      <c r="I78" s="89"/>
      <c r="J78" s="89"/>
      <c r="K78" s="90"/>
      <c r="L78" s="148">
        <v>15</v>
      </c>
      <c r="M78" s="147">
        <v>15204789</v>
      </c>
      <c r="N78" s="147">
        <v>93354613</v>
      </c>
    </row>
    <row r="79" spans="2:15" ht="13.5" customHeight="1" x14ac:dyDescent="0.2">
      <c r="B79" s="88" t="s">
        <v>59</v>
      </c>
      <c r="C79" s="89"/>
      <c r="D79" s="89"/>
      <c r="E79" s="89"/>
      <c r="F79" s="89"/>
      <c r="G79" s="89"/>
      <c r="H79" s="89"/>
      <c r="I79" s="89"/>
      <c r="J79" s="89"/>
      <c r="K79" s="90"/>
      <c r="L79" s="61">
        <f>L32+L37+L45+L62+L72+L78</f>
        <v>541</v>
      </c>
      <c r="M79" s="60">
        <f>M32+M37+M45+M62+M72+M78</f>
        <v>548527226</v>
      </c>
      <c r="N79" s="60">
        <v>1298468767</v>
      </c>
      <c r="O79" s="48"/>
    </row>
    <row r="80" spans="2:15" ht="17.25" customHeight="1" x14ac:dyDescent="0.2">
      <c r="B80" s="50" t="s">
        <v>241</v>
      </c>
      <c r="C80" s="50"/>
      <c r="D80" s="50"/>
      <c r="E80" s="50"/>
      <c r="F80" s="26"/>
      <c r="G80" s="26"/>
      <c r="H80" s="26"/>
      <c r="I80" s="26"/>
      <c r="J80" s="26"/>
      <c r="K80" s="26"/>
      <c r="M80" s="146"/>
      <c r="N80" s="146"/>
      <c r="O80" s="48"/>
    </row>
    <row r="81" spans="2:14" ht="17.25" customHeight="1" x14ac:dyDescent="0.2">
      <c r="B81" s="105" t="s">
        <v>60</v>
      </c>
      <c r="C81" s="105"/>
      <c r="D81" s="105"/>
      <c r="E81" s="105"/>
      <c r="F81" s="26"/>
      <c r="G81" s="26"/>
      <c r="H81" s="26"/>
      <c r="I81" s="107" t="s">
        <v>61</v>
      </c>
      <c r="J81" s="107"/>
      <c r="K81" s="107"/>
      <c r="L81" s="107"/>
      <c r="M81" s="107"/>
      <c r="N81" s="107"/>
    </row>
    <row r="82" spans="2:14" ht="27.75" customHeight="1" x14ac:dyDescent="0.2">
      <c r="B82" s="62" t="s">
        <v>62</v>
      </c>
      <c r="C82" s="25" t="s">
        <v>18</v>
      </c>
      <c r="D82" s="25" t="s">
        <v>63</v>
      </c>
      <c r="E82" s="63" t="s">
        <v>5</v>
      </c>
      <c r="F82" s="26"/>
      <c r="G82" s="26"/>
      <c r="H82" s="26"/>
      <c r="I82" s="102" t="s">
        <v>62</v>
      </c>
      <c r="J82" s="103"/>
      <c r="K82" s="104"/>
      <c r="L82" s="25" t="s">
        <v>18</v>
      </c>
      <c r="M82" s="25" t="s">
        <v>63</v>
      </c>
      <c r="N82" s="25" t="s">
        <v>5</v>
      </c>
    </row>
    <row r="83" spans="2:14" ht="15" customHeight="1" x14ac:dyDescent="0.2">
      <c r="B83" s="33" t="s">
        <v>54</v>
      </c>
      <c r="C83" s="153">
        <v>30</v>
      </c>
      <c r="D83" s="154">
        <v>9.09</v>
      </c>
      <c r="E83" s="155">
        <v>1641000</v>
      </c>
      <c r="F83" s="26"/>
      <c r="G83" s="26"/>
      <c r="H83" s="26"/>
      <c r="I83" s="85" t="s">
        <v>34</v>
      </c>
      <c r="J83" s="86"/>
      <c r="K83" s="87"/>
      <c r="L83" s="153">
        <v>2.89</v>
      </c>
      <c r="M83" s="156">
        <v>-3.67</v>
      </c>
      <c r="N83" s="155">
        <v>9165171</v>
      </c>
    </row>
    <row r="84" spans="2:14" ht="15" customHeight="1" x14ac:dyDescent="0.2">
      <c r="B84" s="33" t="s">
        <v>242</v>
      </c>
      <c r="C84" s="153">
        <v>8.4</v>
      </c>
      <c r="D84" s="154">
        <v>7.69</v>
      </c>
      <c r="E84" s="155">
        <v>125000</v>
      </c>
      <c r="F84" s="26"/>
      <c r="G84" s="26"/>
      <c r="H84" s="26"/>
      <c r="I84" s="85" t="s">
        <v>110</v>
      </c>
      <c r="J84" s="86"/>
      <c r="K84" s="87"/>
      <c r="L84" s="153">
        <v>14</v>
      </c>
      <c r="M84" s="156">
        <v>-3.45</v>
      </c>
      <c r="N84" s="155">
        <v>2127619</v>
      </c>
    </row>
    <row r="85" spans="2:14" ht="15" customHeight="1" x14ac:dyDescent="0.2">
      <c r="B85" s="33" t="s">
        <v>243</v>
      </c>
      <c r="C85" s="153">
        <v>28</v>
      </c>
      <c r="D85" s="154">
        <v>5.66</v>
      </c>
      <c r="E85" s="155">
        <v>1025000</v>
      </c>
      <c r="F85" s="26"/>
      <c r="G85" s="26"/>
      <c r="H85" s="26"/>
      <c r="I85" s="85" t="s">
        <v>85</v>
      </c>
      <c r="J85" s="86"/>
      <c r="K85" s="87"/>
      <c r="L85" s="153">
        <v>7.35</v>
      </c>
      <c r="M85" s="156">
        <v>-2.91</v>
      </c>
      <c r="N85" s="155">
        <v>4993676</v>
      </c>
    </row>
    <row r="86" spans="2:14" ht="15" customHeight="1" x14ac:dyDescent="0.2">
      <c r="B86" s="33" t="s">
        <v>109</v>
      </c>
      <c r="C86" s="153">
        <v>2.85</v>
      </c>
      <c r="D86" s="154">
        <v>5.56</v>
      </c>
      <c r="E86" s="155">
        <v>490000</v>
      </c>
      <c r="F86" s="26"/>
      <c r="G86" s="26"/>
      <c r="H86" s="26"/>
      <c r="I86" s="85" t="s">
        <v>91</v>
      </c>
      <c r="J86" s="86"/>
      <c r="K86" s="87"/>
      <c r="L86" s="153">
        <v>1.02</v>
      </c>
      <c r="M86" s="156">
        <v>-2.86</v>
      </c>
      <c r="N86" s="155">
        <v>4234000</v>
      </c>
    </row>
    <row r="87" spans="2:14" ht="15" customHeight="1" x14ac:dyDescent="0.2">
      <c r="B87" s="33" t="s">
        <v>244</v>
      </c>
      <c r="C87" s="153">
        <v>6.69</v>
      </c>
      <c r="D87" s="154">
        <v>2.92</v>
      </c>
      <c r="E87" s="155">
        <v>47819103</v>
      </c>
      <c r="F87" s="26"/>
      <c r="G87" s="26"/>
      <c r="H87" s="26"/>
      <c r="I87" s="85" t="s">
        <v>127</v>
      </c>
      <c r="J87" s="86"/>
      <c r="K87" s="87"/>
      <c r="L87" s="153">
        <v>8.4</v>
      </c>
      <c r="M87" s="156">
        <v>-2.33</v>
      </c>
      <c r="N87" s="155">
        <v>10150000</v>
      </c>
    </row>
    <row r="88" spans="2:14" ht="15" customHeight="1" x14ac:dyDescent="0.2">
      <c r="B88" s="106" t="s">
        <v>5</v>
      </c>
      <c r="C88" s="106"/>
      <c r="D88" s="106"/>
      <c r="E88" s="106"/>
      <c r="F88" s="26"/>
      <c r="G88" s="26"/>
      <c r="H88" s="26"/>
      <c r="I88" s="105" t="s">
        <v>64</v>
      </c>
      <c r="J88" s="105"/>
      <c r="K88" s="105"/>
      <c r="L88" s="105"/>
      <c r="M88" s="105"/>
      <c r="N88" s="105"/>
    </row>
    <row r="89" spans="2:14" ht="27" customHeight="1" x14ac:dyDescent="0.2">
      <c r="B89" s="24" t="s">
        <v>62</v>
      </c>
      <c r="C89" s="25" t="s">
        <v>18</v>
      </c>
      <c r="D89" s="25" t="s">
        <v>65</v>
      </c>
      <c r="E89" s="25" t="s">
        <v>5</v>
      </c>
      <c r="F89" s="26"/>
      <c r="G89" s="26"/>
      <c r="H89" s="26"/>
      <c r="I89" s="102" t="s">
        <v>62</v>
      </c>
      <c r="J89" s="103"/>
      <c r="K89" s="104"/>
      <c r="L89" s="25" t="s">
        <v>18</v>
      </c>
      <c r="M89" s="25" t="s">
        <v>63</v>
      </c>
      <c r="N89" s="25" t="s">
        <v>22</v>
      </c>
    </row>
    <row r="90" spans="2:14" ht="15" customHeight="1" x14ac:dyDescent="0.2">
      <c r="B90" s="33" t="s">
        <v>82</v>
      </c>
      <c r="C90" s="153">
        <v>0.88</v>
      </c>
      <c r="D90" s="157">
        <v>1.1499999999999999</v>
      </c>
      <c r="E90" s="155">
        <v>70943333</v>
      </c>
      <c r="F90" s="26"/>
      <c r="G90" s="26"/>
      <c r="H90" s="26"/>
      <c r="I90" s="85" t="s">
        <v>90</v>
      </c>
      <c r="J90" s="86"/>
      <c r="K90" s="87"/>
      <c r="L90" s="153">
        <v>6.69</v>
      </c>
      <c r="M90" s="157">
        <v>2.92</v>
      </c>
      <c r="N90" s="155">
        <v>324628000</v>
      </c>
    </row>
    <row r="91" spans="2:14" ht="15" customHeight="1" x14ac:dyDescent="0.2">
      <c r="B91" s="33" t="s">
        <v>43</v>
      </c>
      <c r="C91" s="153">
        <v>0.71</v>
      </c>
      <c r="D91" s="157">
        <v>0</v>
      </c>
      <c r="E91" s="155">
        <v>60159566</v>
      </c>
      <c r="F91" s="26"/>
      <c r="G91" s="26"/>
      <c r="H91" s="26"/>
      <c r="I91" s="85" t="s">
        <v>184</v>
      </c>
      <c r="J91" s="86"/>
      <c r="K91" s="87"/>
      <c r="L91" s="153">
        <v>1.89</v>
      </c>
      <c r="M91" s="157">
        <v>0.53</v>
      </c>
      <c r="N91" s="155">
        <v>98197114</v>
      </c>
    </row>
    <row r="92" spans="2:14" ht="15" customHeight="1" x14ac:dyDescent="0.2">
      <c r="B92" s="33" t="s">
        <v>245</v>
      </c>
      <c r="C92" s="153">
        <v>1.89</v>
      </c>
      <c r="D92" s="157">
        <v>0.53</v>
      </c>
      <c r="E92" s="155">
        <v>51780060</v>
      </c>
      <c r="F92" s="26"/>
      <c r="G92" s="26"/>
      <c r="H92" s="26"/>
      <c r="I92" s="85" t="s">
        <v>127</v>
      </c>
      <c r="J92" s="86"/>
      <c r="K92" s="87"/>
      <c r="L92" s="153">
        <v>8.4</v>
      </c>
      <c r="M92" s="157">
        <v>-2.33</v>
      </c>
      <c r="N92" s="155">
        <v>85744500</v>
      </c>
    </row>
    <row r="93" spans="2:14" ht="15" customHeight="1" x14ac:dyDescent="0.2">
      <c r="B93" s="33" t="s">
        <v>99</v>
      </c>
      <c r="C93" s="153">
        <v>0.86</v>
      </c>
      <c r="D93" s="157">
        <v>2.38</v>
      </c>
      <c r="E93" s="155">
        <v>51700768</v>
      </c>
      <c r="F93" s="26"/>
      <c r="G93" s="26"/>
      <c r="H93" s="26"/>
      <c r="I93" s="85" t="s">
        <v>24</v>
      </c>
      <c r="J93" s="86"/>
      <c r="K93" s="87"/>
      <c r="L93" s="153">
        <v>2.4500000000000002</v>
      </c>
      <c r="M93" s="157">
        <v>0</v>
      </c>
      <c r="N93" s="155">
        <v>69607692</v>
      </c>
    </row>
    <row r="94" spans="2:14" ht="15" customHeight="1" x14ac:dyDescent="0.2">
      <c r="B94" s="33" t="s">
        <v>244</v>
      </c>
      <c r="C94" s="153">
        <v>6.69</v>
      </c>
      <c r="D94" s="157">
        <v>2.92</v>
      </c>
      <c r="E94" s="155">
        <v>47819103</v>
      </c>
      <c r="F94" s="26"/>
      <c r="G94" s="26"/>
      <c r="H94" s="26"/>
      <c r="I94" s="85" t="s">
        <v>82</v>
      </c>
      <c r="J94" s="86"/>
      <c r="K94" s="87"/>
      <c r="L94" s="153">
        <v>0.88</v>
      </c>
      <c r="M94" s="157">
        <v>1.1499999999999999</v>
      </c>
      <c r="N94" s="155">
        <v>62152200</v>
      </c>
    </row>
    <row r="95" spans="2:14" ht="13.5" customHeight="1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2:14" ht="13.5" customHeight="1" x14ac:dyDescent="0.2"/>
    <row r="97" spans="9:13" ht="13.5" customHeight="1" x14ac:dyDescent="0.2">
      <c r="J97" s="45"/>
      <c r="M97" s="64"/>
    </row>
    <row r="98" spans="9:13" ht="15" customHeight="1" x14ac:dyDescent="0.2">
      <c r="M98" s="64"/>
    </row>
    <row r="99" spans="9:13" ht="15" customHeight="1" x14ac:dyDescent="0.2">
      <c r="M99" s="64"/>
    </row>
    <row r="100" spans="9:13" ht="12.75" customHeight="1" x14ac:dyDescent="0.2">
      <c r="M100" s="64"/>
    </row>
    <row r="101" spans="9:13" ht="15" customHeight="1" x14ac:dyDescent="0.2">
      <c r="I101" s="83"/>
      <c r="M101" s="64"/>
    </row>
    <row r="102" spans="9:13" ht="15" customHeight="1" x14ac:dyDescent="0.2">
      <c r="I102" s="83"/>
    </row>
    <row r="103" spans="9:13" ht="15" customHeight="1" x14ac:dyDescent="0.2"/>
    <row r="104" spans="9:13" ht="15.75" customHeight="1" x14ac:dyDescent="0.2"/>
    <row r="105" spans="9:13" ht="13.5" customHeight="1" x14ac:dyDescent="0.2"/>
    <row r="106" spans="9:13" ht="15.75" customHeight="1" x14ac:dyDescent="0.2"/>
    <row r="107" spans="9:13" ht="18" customHeight="1" x14ac:dyDescent="0.2"/>
    <row r="108" spans="9:13" ht="19.5" customHeight="1" x14ac:dyDescent="0.2"/>
  </sheetData>
  <mergeCells count="33">
    <mergeCell ref="I93:K93"/>
    <mergeCell ref="I94:K94"/>
    <mergeCell ref="B46:N46"/>
    <mergeCell ref="I89:K89"/>
    <mergeCell ref="I92:K92"/>
    <mergeCell ref="I88:N88"/>
    <mergeCell ref="B81:E81"/>
    <mergeCell ref="B88:E88"/>
    <mergeCell ref="I81:N81"/>
    <mergeCell ref="I82:K82"/>
    <mergeCell ref="B63:N63"/>
    <mergeCell ref="B73:N73"/>
    <mergeCell ref="I91:K91"/>
    <mergeCell ref="I90:K90"/>
    <mergeCell ref="I83:K83"/>
    <mergeCell ref="I84:K84"/>
    <mergeCell ref="C4:D4"/>
    <mergeCell ref="C6:D6"/>
    <mergeCell ref="C7:D7"/>
    <mergeCell ref="B38:N38"/>
    <mergeCell ref="B17:N17"/>
    <mergeCell ref="B33:N33"/>
    <mergeCell ref="C37:K37"/>
    <mergeCell ref="C5:D5"/>
    <mergeCell ref="B32:K32"/>
    <mergeCell ref="I85:K85"/>
    <mergeCell ref="I86:K86"/>
    <mergeCell ref="I87:K87"/>
    <mergeCell ref="B45:K45"/>
    <mergeCell ref="B62:K62"/>
    <mergeCell ref="B72:K72"/>
    <mergeCell ref="B79:K79"/>
    <mergeCell ref="B78:K78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workbookViewId="0">
      <selection activeCell="J33" sqref="J33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8" t="s">
        <v>66</v>
      </c>
      <c r="C2" s="108"/>
      <c r="D2" s="108"/>
      <c r="E2" s="108"/>
      <c r="F2" s="23"/>
    </row>
    <row r="3" spans="2:6" ht="18" customHeight="1" x14ac:dyDescent="0.25">
      <c r="B3" s="108" t="s">
        <v>237</v>
      </c>
      <c r="C3" s="108"/>
      <c r="D3" s="108"/>
      <c r="E3" s="108"/>
      <c r="F3" s="108"/>
    </row>
    <row r="4" spans="2:6" ht="18" customHeight="1" x14ac:dyDescent="0.25">
      <c r="B4" s="34"/>
      <c r="C4" s="34"/>
      <c r="D4" s="34"/>
      <c r="E4" s="34"/>
      <c r="F4" s="34"/>
    </row>
    <row r="5" spans="2:6" ht="18" customHeight="1" x14ac:dyDescent="0.25">
      <c r="B5" s="34"/>
      <c r="C5" s="34"/>
      <c r="D5" s="34"/>
      <c r="E5" s="34"/>
      <c r="F5" s="34"/>
    </row>
    <row r="6" spans="2:6" ht="18" customHeight="1" x14ac:dyDescent="0.25">
      <c r="B6" s="34"/>
      <c r="C6" s="34"/>
      <c r="D6" s="34"/>
      <c r="E6" s="34"/>
      <c r="F6" s="34"/>
    </row>
    <row r="7" spans="2:6" ht="20.100000000000001" customHeight="1" x14ac:dyDescent="0.2">
      <c r="C7" s="81" t="s">
        <v>222</v>
      </c>
    </row>
    <row r="8" spans="2:6" ht="33.75" customHeight="1" x14ac:dyDescent="0.2">
      <c r="B8" s="22" t="s">
        <v>11</v>
      </c>
      <c r="C8" s="21" t="s">
        <v>12</v>
      </c>
      <c r="D8" s="20" t="s">
        <v>21</v>
      </c>
      <c r="E8" s="21" t="s">
        <v>67</v>
      </c>
      <c r="F8" s="21" t="s">
        <v>68</v>
      </c>
    </row>
    <row r="9" spans="2:6" ht="20.100000000000001" customHeight="1" x14ac:dyDescent="0.2">
      <c r="B9" s="111" t="s">
        <v>69</v>
      </c>
      <c r="C9" s="111"/>
      <c r="D9" s="111"/>
      <c r="E9" s="111"/>
      <c r="F9" s="111"/>
    </row>
    <row r="10" spans="2:6" ht="20.100000000000001" customHeight="1" x14ac:dyDescent="0.2">
      <c r="B10" s="78" t="s">
        <v>126</v>
      </c>
      <c r="C10" s="79" t="s">
        <v>144</v>
      </c>
      <c r="D10" s="19">
        <v>1</v>
      </c>
      <c r="E10" s="19">
        <v>200000</v>
      </c>
      <c r="F10" s="19">
        <v>252000</v>
      </c>
    </row>
    <row r="11" spans="2:6" ht="20.100000000000001" customHeight="1" x14ac:dyDescent="0.2">
      <c r="B11" s="70" t="s">
        <v>24</v>
      </c>
      <c r="C11" s="71" t="s">
        <v>172</v>
      </c>
      <c r="D11" s="19">
        <v>13</v>
      </c>
      <c r="E11" s="19">
        <v>12560262</v>
      </c>
      <c r="F11" s="19">
        <v>30741941.899999999</v>
      </c>
    </row>
    <row r="12" spans="2:6" ht="20.100000000000001" customHeight="1" x14ac:dyDescent="0.2">
      <c r="B12" s="78" t="s">
        <v>184</v>
      </c>
      <c r="C12" s="79" t="s">
        <v>185</v>
      </c>
      <c r="D12" s="19">
        <v>1</v>
      </c>
      <c r="E12" s="19">
        <v>200000</v>
      </c>
      <c r="F12" s="19">
        <v>378000</v>
      </c>
    </row>
    <row r="13" spans="2:6" ht="20.100000000000001" customHeight="1" x14ac:dyDescent="0.2">
      <c r="B13" s="78" t="s">
        <v>128</v>
      </c>
      <c r="C13" s="79" t="s">
        <v>174</v>
      </c>
      <c r="D13" s="19">
        <v>2</v>
      </c>
      <c r="E13" s="19">
        <v>200000</v>
      </c>
      <c r="F13" s="19">
        <v>188000</v>
      </c>
    </row>
    <row r="14" spans="2:6" ht="20.100000000000001" customHeight="1" x14ac:dyDescent="0.2">
      <c r="B14" s="112" t="s">
        <v>28</v>
      </c>
      <c r="C14" s="112"/>
      <c r="D14" s="69">
        <f>SUM(D10:D13)</f>
        <v>17</v>
      </c>
      <c r="E14" s="69">
        <f>SUM(E10:E13)</f>
        <v>13160262</v>
      </c>
      <c r="F14" s="69">
        <f>SUM(F10:F13)</f>
        <v>31559941.899999999</v>
      </c>
    </row>
    <row r="15" spans="2:6" ht="20.100000000000001" customHeight="1" x14ac:dyDescent="0.2">
      <c r="B15" s="111" t="s">
        <v>33</v>
      </c>
      <c r="C15" s="111"/>
      <c r="D15" s="111"/>
      <c r="E15" s="111"/>
      <c r="F15" s="111"/>
    </row>
    <row r="16" spans="2:6" ht="20.100000000000001" customHeight="1" x14ac:dyDescent="0.2">
      <c r="B16" s="78" t="s">
        <v>34</v>
      </c>
      <c r="C16" s="79" t="s">
        <v>141</v>
      </c>
      <c r="D16" s="19">
        <v>1</v>
      </c>
      <c r="E16" s="19">
        <v>30000</v>
      </c>
      <c r="F16" s="19">
        <v>90000</v>
      </c>
    </row>
    <row r="17" spans="2:6" ht="20.100000000000001" customHeight="1" x14ac:dyDescent="0.2">
      <c r="B17" s="112" t="s">
        <v>36</v>
      </c>
      <c r="C17" s="112"/>
      <c r="D17" s="19">
        <f>SUM(D16)</f>
        <v>1</v>
      </c>
      <c r="E17" s="19">
        <f>SUM(E16)</f>
        <v>30000</v>
      </c>
      <c r="F17" s="19">
        <f>SUM(F16)</f>
        <v>90000</v>
      </c>
    </row>
    <row r="18" spans="2:6" ht="20.100000000000001" customHeight="1" x14ac:dyDescent="0.2">
      <c r="B18" s="111" t="s">
        <v>37</v>
      </c>
      <c r="C18" s="111"/>
      <c r="D18" s="111"/>
      <c r="E18" s="111"/>
      <c r="F18" s="111"/>
    </row>
    <row r="19" spans="2:6" ht="20.100000000000001" customHeight="1" x14ac:dyDescent="0.2">
      <c r="B19" s="78" t="s">
        <v>87</v>
      </c>
      <c r="C19" s="79" t="s">
        <v>150</v>
      </c>
      <c r="D19" s="19">
        <v>1</v>
      </c>
      <c r="E19" s="19">
        <v>200000</v>
      </c>
      <c r="F19" s="19">
        <v>246000</v>
      </c>
    </row>
    <row r="20" spans="2:6" ht="20.100000000000001" customHeight="1" x14ac:dyDescent="0.2">
      <c r="B20" s="112" t="s">
        <v>50</v>
      </c>
      <c r="C20" s="112"/>
      <c r="D20" s="19">
        <f>SUM(D19)</f>
        <v>1</v>
      </c>
      <c r="E20" s="19">
        <f>SUM(E19)</f>
        <v>200000</v>
      </c>
      <c r="F20" s="19">
        <f>SUM(F19)</f>
        <v>246000</v>
      </c>
    </row>
    <row r="21" spans="2:6" ht="20.100000000000001" customHeight="1" x14ac:dyDescent="0.2">
      <c r="B21" s="111" t="s">
        <v>120</v>
      </c>
      <c r="C21" s="111"/>
      <c r="D21" s="111"/>
      <c r="E21" s="111"/>
      <c r="F21" s="111"/>
    </row>
    <row r="22" spans="2:6" ht="20.100000000000001" customHeight="1" x14ac:dyDescent="0.2">
      <c r="B22" s="78" t="s">
        <v>123</v>
      </c>
      <c r="C22" s="79" t="s">
        <v>211</v>
      </c>
      <c r="D22" s="19">
        <v>1</v>
      </c>
      <c r="E22" s="19">
        <v>200000</v>
      </c>
      <c r="F22" s="19">
        <v>262000</v>
      </c>
    </row>
    <row r="23" spans="2:6" ht="20.100000000000001" customHeight="1" x14ac:dyDescent="0.2">
      <c r="B23" s="112" t="s">
        <v>134</v>
      </c>
      <c r="C23" s="112"/>
      <c r="D23" s="19">
        <f>SUM(D22)</f>
        <v>1</v>
      </c>
      <c r="E23" s="19">
        <f>SUM(E22)</f>
        <v>200000</v>
      </c>
      <c r="F23" s="19">
        <f>SUM(F22)</f>
        <v>262000</v>
      </c>
    </row>
    <row r="24" spans="2:6" ht="20.100000000000001" customHeight="1" x14ac:dyDescent="0.2">
      <c r="B24" s="109" t="s">
        <v>59</v>
      </c>
      <c r="C24" s="110"/>
      <c r="D24" s="69">
        <f>D14+D17+D20+D23</f>
        <v>20</v>
      </c>
      <c r="E24" s="69">
        <f>E14+E17+E20+E23</f>
        <v>13590262</v>
      </c>
      <c r="F24" s="69">
        <f>F14+F17+F20+F23</f>
        <v>32157941.899999999</v>
      </c>
    </row>
    <row r="25" spans="2:6" ht="17.100000000000001" customHeight="1" x14ac:dyDescent="0.2">
      <c r="B25" s="26"/>
      <c r="C25" s="26"/>
      <c r="D25" s="26"/>
      <c r="E25" s="26"/>
      <c r="F25" s="26"/>
    </row>
    <row r="26" spans="2:6" ht="18" x14ac:dyDescent="0.2">
      <c r="B26" s="26"/>
      <c r="C26" s="84" t="s">
        <v>246</v>
      </c>
      <c r="D26" s="26"/>
      <c r="E26" s="26"/>
      <c r="F26" s="26"/>
    </row>
    <row r="27" spans="2:6" ht="30" x14ac:dyDescent="0.2">
      <c r="B27" s="22" t="s">
        <v>11</v>
      </c>
      <c r="C27" s="21" t="s">
        <v>12</v>
      </c>
      <c r="D27" s="20" t="s">
        <v>21</v>
      </c>
      <c r="E27" s="21" t="s">
        <v>67</v>
      </c>
      <c r="F27" s="21" t="s">
        <v>68</v>
      </c>
    </row>
    <row r="28" spans="2:6" ht="20.100000000000001" customHeight="1" x14ac:dyDescent="0.2">
      <c r="B28" s="111" t="s">
        <v>69</v>
      </c>
      <c r="C28" s="111"/>
      <c r="D28" s="111"/>
      <c r="E28" s="111"/>
      <c r="F28" s="111"/>
    </row>
    <row r="29" spans="2:6" ht="20.100000000000001" customHeight="1" x14ac:dyDescent="0.2">
      <c r="B29" s="78" t="s">
        <v>99</v>
      </c>
      <c r="C29" s="79" t="s">
        <v>170</v>
      </c>
      <c r="D29" s="19">
        <v>7</v>
      </c>
      <c r="E29" s="19">
        <v>28607452</v>
      </c>
      <c r="F29" s="19">
        <v>23920259.68</v>
      </c>
    </row>
    <row r="30" spans="2:6" ht="20.100000000000001" customHeight="1" x14ac:dyDescent="0.2">
      <c r="B30" s="112" t="s">
        <v>28</v>
      </c>
      <c r="C30" s="112"/>
      <c r="D30" s="19">
        <f>SUM(D29)</f>
        <v>7</v>
      </c>
      <c r="E30" s="19">
        <f>SUM(E29)</f>
        <v>28607452</v>
      </c>
      <c r="F30" s="19">
        <f>SUM(F29)</f>
        <v>23920259.68</v>
      </c>
    </row>
    <row r="31" spans="2:6" ht="20.100000000000001" customHeight="1" x14ac:dyDescent="0.2">
      <c r="B31" s="111" t="s">
        <v>33</v>
      </c>
      <c r="C31" s="111"/>
      <c r="D31" s="111"/>
      <c r="E31" s="111"/>
      <c r="F31" s="111"/>
    </row>
    <row r="32" spans="2:6" ht="20.100000000000001" customHeight="1" x14ac:dyDescent="0.2">
      <c r="B32" s="78" t="s">
        <v>35</v>
      </c>
      <c r="C32" s="79" t="s">
        <v>192</v>
      </c>
      <c r="D32" s="19">
        <v>13</v>
      </c>
      <c r="E32" s="19">
        <v>4918982</v>
      </c>
      <c r="F32" s="19">
        <v>23920262.34</v>
      </c>
    </row>
    <row r="33" spans="2:6" ht="20.100000000000001" customHeight="1" x14ac:dyDescent="0.2">
      <c r="B33" s="112" t="s">
        <v>36</v>
      </c>
      <c r="C33" s="112"/>
      <c r="D33" s="19">
        <f>SUM(D32)</f>
        <v>13</v>
      </c>
      <c r="E33" s="19">
        <f>SUM(E32)</f>
        <v>4918982</v>
      </c>
      <c r="F33" s="19">
        <f>SUM(F32)</f>
        <v>23920262.34</v>
      </c>
    </row>
    <row r="34" spans="2:6" ht="20.100000000000001" customHeight="1" x14ac:dyDescent="0.2">
      <c r="B34" s="111" t="s">
        <v>37</v>
      </c>
      <c r="C34" s="111"/>
      <c r="D34" s="111"/>
      <c r="E34" s="111"/>
      <c r="F34" s="111"/>
    </row>
    <row r="35" spans="2:6" ht="20.100000000000001" customHeight="1" x14ac:dyDescent="0.2">
      <c r="B35" s="78" t="s">
        <v>87</v>
      </c>
      <c r="C35" s="79" t="s">
        <v>150</v>
      </c>
      <c r="D35" s="19">
        <v>6</v>
      </c>
      <c r="E35" s="19">
        <v>25000000</v>
      </c>
      <c r="F35" s="19">
        <v>30650000</v>
      </c>
    </row>
    <row r="36" spans="2:6" ht="20.100000000000001" customHeight="1" x14ac:dyDescent="0.2">
      <c r="B36" s="78" t="s">
        <v>90</v>
      </c>
      <c r="C36" s="79" t="s">
        <v>180</v>
      </c>
      <c r="D36" s="19">
        <v>1</v>
      </c>
      <c r="E36" s="19">
        <v>206070</v>
      </c>
      <c r="F36" s="19">
        <v>1380669</v>
      </c>
    </row>
    <row r="37" spans="2:6" ht="20.100000000000001" customHeight="1" x14ac:dyDescent="0.2">
      <c r="B37" s="112" t="s">
        <v>50</v>
      </c>
      <c r="C37" s="112"/>
      <c r="D37" s="69">
        <f>SUM(D35:D36)</f>
        <v>7</v>
      </c>
      <c r="E37" s="69">
        <f>SUM(E35:E36)</f>
        <v>25206070</v>
      </c>
      <c r="F37" s="69">
        <f>SUM(F35:F36)</f>
        <v>32030669</v>
      </c>
    </row>
    <row r="38" spans="2:6" ht="20.100000000000001" customHeight="1" x14ac:dyDescent="0.2">
      <c r="B38" s="109" t="s">
        <v>59</v>
      </c>
      <c r="C38" s="110"/>
      <c r="D38" s="69">
        <f>D30+D33+D37</f>
        <v>27</v>
      </c>
      <c r="E38" s="69">
        <f>E30+E33+E37</f>
        <v>58732504</v>
      </c>
      <c r="F38" s="69">
        <f>F30+F33+F37</f>
        <v>79871191.019999996</v>
      </c>
    </row>
  </sheetData>
  <mergeCells count="18">
    <mergeCell ref="B34:F34"/>
    <mergeCell ref="B37:C37"/>
    <mergeCell ref="B38:C38"/>
    <mergeCell ref="B28:F28"/>
    <mergeCell ref="B30:C30"/>
    <mergeCell ref="B31:F31"/>
    <mergeCell ref="B33:C33"/>
    <mergeCell ref="B2:E2"/>
    <mergeCell ref="B3:F3"/>
    <mergeCell ref="B24:C24"/>
    <mergeCell ref="B9:F9"/>
    <mergeCell ref="B14:C14"/>
    <mergeCell ref="B18:F18"/>
    <mergeCell ref="B20:C20"/>
    <mergeCell ref="B21:F21"/>
    <mergeCell ref="B23:C23"/>
    <mergeCell ref="B15:F15"/>
    <mergeCell ref="B17:C1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workbookViewId="0">
      <selection activeCell="E33" sqref="E33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6" t="s">
        <v>238</v>
      </c>
      <c r="C1" s="116"/>
      <c r="D1" s="116"/>
      <c r="E1" s="116"/>
      <c r="F1" s="116"/>
      <c r="G1" s="116"/>
    </row>
    <row r="2" spans="2:7" ht="48.75" customHeight="1" x14ac:dyDescent="0.2">
      <c r="B2" s="18" t="s">
        <v>11</v>
      </c>
      <c r="C2" s="18" t="s">
        <v>12</v>
      </c>
      <c r="D2" s="18" t="s">
        <v>92</v>
      </c>
      <c r="E2" s="18" t="s">
        <v>93</v>
      </c>
      <c r="F2" s="18" t="s">
        <v>94</v>
      </c>
      <c r="G2" s="18" t="s">
        <v>95</v>
      </c>
    </row>
    <row r="3" spans="2:7" ht="19.5" customHeight="1" x14ac:dyDescent="0.2">
      <c r="B3" s="117" t="s">
        <v>69</v>
      </c>
      <c r="C3" s="118"/>
      <c r="D3" s="118"/>
      <c r="E3" s="118"/>
      <c r="F3" s="118"/>
      <c r="G3" s="119"/>
    </row>
    <row r="4" spans="2:7" ht="19.5" customHeight="1" x14ac:dyDescent="0.2">
      <c r="B4" s="78" t="s">
        <v>97</v>
      </c>
      <c r="C4" s="78" t="s">
        <v>206</v>
      </c>
      <c r="D4" s="72">
        <v>1.07</v>
      </c>
      <c r="E4" s="73" t="s">
        <v>98</v>
      </c>
      <c r="F4" s="72">
        <v>1.03</v>
      </c>
      <c r="G4" s="72">
        <v>1.06</v>
      </c>
    </row>
    <row r="5" spans="2:7" ht="18.75" customHeight="1" x14ac:dyDescent="0.2">
      <c r="B5" s="113" t="s">
        <v>234</v>
      </c>
      <c r="C5" s="114"/>
      <c r="D5" s="114"/>
      <c r="E5" s="114"/>
      <c r="F5" s="114"/>
      <c r="G5" s="115"/>
    </row>
    <row r="6" spans="2:7" ht="15" customHeight="1" x14ac:dyDescent="0.2">
      <c r="B6" s="78" t="s">
        <v>30</v>
      </c>
      <c r="C6" s="78" t="s">
        <v>164</v>
      </c>
      <c r="D6" s="72">
        <v>2.2799999999999998</v>
      </c>
      <c r="E6" s="73" t="s">
        <v>98</v>
      </c>
      <c r="F6" s="72">
        <v>2.15</v>
      </c>
      <c r="G6" s="72">
        <v>2.27</v>
      </c>
    </row>
    <row r="7" spans="2:7" ht="15" customHeight="1" x14ac:dyDescent="0.2">
      <c r="B7" s="113" t="s">
        <v>70</v>
      </c>
      <c r="C7" s="114"/>
      <c r="D7" s="114"/>
      <c r="E7" s="114"/>
      <c r="F7" s="114"/>
      <c r="G7" s="115"/>
    </row>
    <row r="8" spans="2:7" ht="15" customHeight="1" x14ac:dyDescent="0.2">
      <c r="B8" s="68" t="s">
        <v>31</v>
      </c>
      <c r="C8" s="68" t="s">
        <v>131</v>
      </c>
      <c r="D8" s="72">
        <v>1.62</v>
      </c>
      <c r="E8" s="73" t="s">
        <v>96</v>
      </c>
      <c r="F8" s="72" t="s">
        <v>79</v>
      </c>
      <c r="G8" s="72" t="s">
        <v>79</v>
      </c>
    </row>
    <row r="9" spans="2:7" ht="15" customHeight="1" x14ac:dyDescent="0.2">
      <c r="B9" s="68" t="s">
        <v>105</v>
      </c>
      <c r="C9" s="68" t="s">
        <v>137</v>
      </c>
      <c r="D9" s="72">
        <v>1</v>
      </c>
      <c r="E9" s="73" t="s">
        <v>98</v>
      </c>
      <c r="F9" s="72" t="s">
        <v>79</v>
      </c>
      <c r="G9" s="72" t="s">
        <v>79</v>
      </c>
    </row>
    <row r="10" spans="2:7" ht="15" customHeight="1" x14ac:dyDescent="0.2">
      <c r="B10" s="68" t="s">
        <v>103</v>
      </c>
      <c r="C10" s="68" t="s">
        <v>187</v>
      </c>
      <c r="D10" s="72">
        <v>0.66</v>
      </c>
      <c r="E10" s="73" t="s">
        <v>98</v>
      </c>
      <c r="F10" s="72" t="s">
        <v>79</v>
      </c>
      <c r="G10" s="72" t="s">
        <v>79</v>
      </c>
    </row>
    <row r="11" spans="2:7" ht="15" customHeight="1" x14ac:dyDescent="0.2">
      <c r="B11" s="68" t="s">
        <v>135</v>
      </c>
      <c r="C11" s="68" t="s">
        <v>136</v>
      </c>
      <c r="D11" s="72">
        <v>0.69</v>
      </c>
      <c r="E11" s="73" t="s">
        <v>98</v>
      </c>
      <c r="F11" s="72" t="s">
        <v>79</v>
      </c>
      <c r="G11" s="72" t="s">
        <v>79</v>
      </c>
    </row>
    <row r="12" spans="2:7" ht="15" customHeight="1" x14ac:dyDescent="0.2">
      <c r="B12" s="68" t="s">
        <v>32</v>
      </c>
      <c r="C12" s="68" t="s">
        <v>148</v>
      </c>
      <c r="D12" s="72">
        <v>1.4</v>
      </c>
      <c r="E12" s="73" t="s">
        <v>98</v>
      </c>
      <c r="F12" s="72">
        <v>1.26</v>
      </c>
      <c r="G12" s="72">
        <v>1.42</v>
      </c>
    </row>
    <row r="13" spans="2:7" ht="15" customHeight="1" x14ac:dyDescent="0.2">
      <c r="B13" s="68" t="s">
        <v>160</v>
      </c>
      <c r="C13" s="68" t="s">
        <v>159</v>
      </c>
      <c r="D13" s="72">
        <v>0.9</v>
      </c>
      <c r="E13" s="73" t="s">
        <v>98</v>
      </c>
      <c r="F13" s="72" t="s">
        <v>79</v>
      </c>
      <c r="G13" s="72" t="s">
        <v>79</v>
      </c>
    </row>
    <row r="14" spans="2:7" ht="15" customHeight="1" x14ac:dyDescent="0.2">
      <c r="B14" s="68" t="s">
        <v>204</v>
      </c>
      <c r="C14" s="68" t="s">
        <v>194</v>
      </c>
      <c r="D14" s="72">
        <v>0.86</v>
      </c>
      <c r="E14" s="73" t="s">
        <v>98</v>
      </c>
      <c r="F14" s="72" t="s">
        <v>79</v>
      </c>
      <c r="G14" s="72" t="s">
        <v>79</v>
      </c>
    </row>
    <row r="15" spans="2:7" ht="15" customHeight="1" x14ac:dyDescent="0.2">
      <c r="B15" s="68" t="s">
        <v>104</v>
      </c>
      <c r="C15" s="68" t="s">
        <v>224</v>
      </c>
      <c r="D15" s="72">
        <v>1.5</v>
      </c>
      <c r="E15" s="73" t="s">
        <v>98</v>
      </c>
      <c r="F15" s="72">
        <v>1.35</v>
      </c>
      <c r="G15" s="72">
        <v>1.39</v>
      </c>
    </row>
    <row r="16" spans="2:7" ht="15" customHeight="1" x14ac:dyDescent="0.2">
      <c r="B16" s="68" t="s">
        <v>102</v>
      </c>
      <c r="C16" s="68" t="s">
        <v>188</v>
      </c>
      <c r="D16" s="72">
        <v>0.51</v>
      </c>
      <c r="E16" s="73" t="s">
        <v>98</v>
      </c>
      <c r="F16" s="72">
        <v>0.46</v>
      </c>
      <c r="G16" s="72">
        <v>0.5</v>
      </c>
    </row>
    <row r="17" spans="2:7" ht="15" customHeight="1" x14ac:dyDescent="0.2">
      <c r="B17" s="113" t="s">
        <v>33</v>
      </c>
      <c r="C17" s="114"/>
      <c r="D17" s="114"/>
      <c r="E17" s="114"/>
      <c r="F17" s="114"/>
      <c r="G17" s="115"/>
    </row>
    <row r="18" spans="2:7" ht="15" customHeight="1" x14ac:dyDescent="0.2">
      <c r="B18" s="68" t="s">
        <v>106</v>
      </c>
      <c r="C18" s="68" t="s">
        <v>107</v>
      </c>
      <c r="D18" s="72">
        <v>8</v>
      </c>
      <c r="E18" s="73" t="s">
        <v>96</v>
      </c>
      <c r="F18" s="72" t="s">
        <v>79</v>
      </c>
      <c r="G18" s="72" t="s">
        <v>79</v>
      </c>
    </row>
    <row r="19" spans="2:7" ht="15" customHeight="1" x14ac:dyDescent="0.2">
      <c r="B19" s="78" t="s">
        <v>84</v>
      </c>
      <c r="C19" s="79" t="s">
        <v>154</v>
      </c>
      <c r="D19" s="72">
        <v>25.5</v>
      </c>
      <c r="E19" s="73" t="s">
        <v>98</v>
      </c>
      <c r="F19" s="72">
        <v>23</v>
      </c>
      <c r="G19" s="72">
        <v>25.9</v>
      </c>
    </row>
    <row r="20" spans="2:7" ht="15" customHeight="1" x14ac:dyDescent="0.2">
      <c r="B20" s="78" t="s">
        <v>111</v>
      </c>
      <c r="C20" s="79" t="s">
        <v>168</v>
      </c>
      <c r="D20" s="72">
        <v>2.25</v>
      </c>
      <c r="E20" s="73" t="s">
        <v>98</v>
      </c>
      <c r="F20" s="72">
        <v>2.1</v>
      </c>
      <c r="G20" s="72">
        <v>2.2999999999999998</v>
      </c>
    </row>
    <row r="21" spans="2:7" ht="15" customHeight="1" x14ac:dyDescent="0.2">
      <c r="B21" s="113" t="s">
        <v>37</v>
      </c>
      <c r="C21" s="114"/>
      <c r="D21" s="114"/>
      <c r="E21" s="114"/>
      <c r="F21" s="114"/>
      <c r="G21" s="115"/>
    </row>
    <row r="22" spans="2:7" ht="15" customHeight="1" x14ac:dyDescent="0.2">
      <c r="B22" s="68" t="s">
        <v>38</v>
      </c>
      <c r="C22" s="68" t="s">
        <v>39</v>
      </c>
      <c r="D22" s="72">
        <v>0.9</v>
      </c>
      <c r="E22" s="73" t="s">
        <v>96</v>
      </c>
      <c r="F22" s="72" t="s">
        <v>79</v>
      </c>
      <c r="G22" s="72" t="s">
        <v>79</v>
      </c>
    </row>
    <row r="23" spans="2:7" ht="15" customHeight="1" x14ac:dyDescent="0.2">
      <c r="B23" s="68" t="s">
        <v>112</v>
      </c>
      <c r="C23" s="68" t="s">
        <v>156</v>
      </c>
      <c r="D23" s="72">
        <v>2.4900000000000002</v>
      </c>
      <c r="E23" s="73" t="s">
        <v>96</v>
      </c>
      <c r="F23" s="72" t="s">
        <v>79</v>
      </c>
      <c r="G23" s="72" t="s">
        <v>79</v>
      </c>
    </row>
    <row r="24" spans="2:7" ht="15" customHeight="1" x14ac:dyDescent="0.2">
      <c r="B24" s="68" t="s">
        <v>86</v>
      </c>
      <c r="C24" s="68" t="s">
        <v>176</v>
      </c>
      <c r="D24" s="72">
        <v>1.7</v>
      </c>
      <c r="E24" s="73" t="s">
        <v>96</v>
      </c>
      <c r="F24" s="72" t="s">
        <v>79</v>
      </c>
      <c r="G24" s="72" t="s">
        <v>79</v>
      </c>
    </row>
    <row r="25" spans="2:7" ht="15" customHeight="1" x14ac:dyDescent="0.2">
      <c r="B25" s="68" t="s">
        <v>182</v>
      </c>
      <c r="C25" s="68" t="s">
        <v>200</v>
      </c>
      <c r="D25" s="72">
        <v>1.32</v>
      </c>
      <c r="E25" s="73" t="s">
        <v>96</v>
      </c>
      <c r="F25" s="72" t="s">
        <v>79</v>
      </c>
      <c r="G25" s="72" t="s">
        <v>79</v>
      </c>
    </row>
    <row r="26" spans="2:7" ht="15" customHeight="1" x14ac:dyDescent="0.2">
      <c r="B26" s="68" t="s">
        <v>89</v>
      </c>
      <c r="C26" s="68" t="s">
        <v>158</v>
      </c>
      <c r="D26" s="72">
        <v>1.35</v>
      </c>
      <c r="E26" s="73" t="s">
        <v>98</v>
      </c>
      <c r="F26" s="72" t="s">
        <v>79</v>
      </c>
      <c r="G26" s="72" t="s">
        <v>79</v>
      </c>
    </row>
    <row r="27" spans="2:7" ht="15" customHeight="1" x14ac:dyDescent="0.2">
      <c r="B27" s="68" t="s">
        <v>114</v>
      </c>
      <c r="C27" s="68" t="s">
        <v>195</v>
      </c>
      <c r="D27" s="72">
        <v>60</v>
      </c>
      <c r="E27" s="73" t="s">
        <v>98</v>
      </c>
      <c r="F27" s="72" t="s">
        <v>79</v>
      </c>
      <c r="G27" s="72" t="s">
        <v>79</v>
      </c>
    </row>
    <row r="28" spans="2:7" ht="15" customHeight="1" x14ac:dyDescent="0.2">
      <c r="B28" s="78" t="s">
        <v>116</v>
      </c>
      <c r="C28" s="78" t="s">
        <v>155</v>
      </c>
      <c r="D28" s="74">
        <v>1.93</v>
      </c>
      <c r="E28" s="73" t="s">
        <v>98</v>
      </c>
      <c r="F28" s="72">
        <v>1.71</v>
      </c>
      <c r="G28" s="72">
        <v>1.9</v>
      </c>
    </row>
    <row r="29" spans="2:7" ht="15" customHeight="1" x14ac:dyDescent="0.2">
      <c r="B29" s="113" t="s">
        <v>140</v>
      </c>
      <c r="C29" s="114"/>
      <c r="D29" s="114"/>
      <c r="E29" s="114"/>
      <c r="F29" s="114"/>
      <c r="G29" s="115"/>
    </row>
    <row r="30" spans="2:7" ht="15" customHeight="1" x14ac:dyDescent="0.2">
      <c r="B30" s="68" t="s">
        <v>52</v>
      </c>
      <c r="C30" s="68" t="s">
        <v>53</v>
      </c>
      <c r="D30" s="72">
        <v>17.39</v>
      </c>
      <c r="E30" s="73" t="s">
        <v>96</v>
      </c>
      <c r="F30" s="72" t="s">
        <v>79</v>
      </c>
      <c r="G30" s="72" t="s">
        <v>79</v>
      </c>
    </row>
    <row r="31" spans="2:7" ht="15" customHeight="1" x14ac:dyDescent="0.2">
      <c r="B31" s="78" t="s">
        <v>118</v>
      </c>
      <c r="C31" s="79" t="s">
        <v>143</v>
      </c>
      <c r="D31" s="72">
        <v>11</v>
      </c>
      <c r="E31" s="73" t="s">
        <v>98</v>
      </c>
      <c r="F31" s="72">
        <v>10.85</v>
      </c>
      <c r="G31" s="72">
        <v>12</v>
      </c>
    </row>
    <row r="32" spans="2:7" ht="15.75" x14ac:dyDescent="0.2">
      <c r="B32" s="113" t="s">
        <v>223</v>
      </c>
      <c r="C32" s="114"/>
      <c r="D32" s="114"/>
      <c r="E32" s="114"/>
      <c r="F32" s="114"/>
      <c r="G32" s="115"/>
    </row>
    <row r="33" spans="2:7" ht="15.75" x14ac:dyDescent="0.2">
      <c r="B33" s="68" t="s">
        <v>124</v>
      </c>
      <c r="C33" s="68" t="s">
        <v>175</v>
      </c>
      <c r="D33" s="72">
        <v>0.88</v>
      </c>
      <c r="E33" s="73" t="s">
        <v>98</v>
      </c>
      <c r="F33" s="72" t="s">
        <v>79</v>
      </c>
      <c r="G33" s="72">
        <v>0.88</v>
      </c>
    </row>
  </sheetData>
  <mergeCells count="8">
    <mergeCell ref="B32:G32"/>
    <mergeCell ref="B29:G29"/>
    <mergeCell ref="B1:G1"/>
    <mergeCell ref="B7:G7"/>
    <mergeCell ref="B17:G17"/>
    <mergeCell ref="B21:G21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opLeftCell="A10" workbookViewId="0">
      <selection activeCell="K13" sqref="K13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41" t="s">
        <v>239</v>
      </c>
      <c r="C1" s="142"/>
      <c r="D1" s="142"/>
      <c r="E1" s="142"/>
      <c r="F1" s="142"/>
      <c r="G1" s="142"/>
      <c r="H1" s="143"/>
    </row>
    <row r="2" spans="2:9" ht="33.75" customHeight="1" x14ac:dyDescent="0.2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 x14ac:dyDescent="0.2">
      <c r="B3" s="123" t="s">
        <v>125</v>
      </c>
      <c r="C3" s="126">
        <v>1.35</v>
      </c>
      <c r="D3" s="129">
        <v>40678</v>
      </c>
      <c r="E3" s="16">
        <v>40685</v>
      </c>
      <c r="F3" s="15" t="s">
        <v>203</v>
      </c>
      <c r="G3" s="135" t="s">
        <v>130</v>
      </c>
      <c r="H3" s="135" t="s">
        <v>130</v>
      </c>
      <c r="I3" s="135" t="s">
        <v>130</v>
      </c>
    </row>
    <row r="4" spans="2:9" ht="17.100000000000001" customHeight="1" x14ac:dyDescent="0.2">
      <c r="B4" s="124"/>
      <c r="C4" s="127"/>
      <c r="D4" s="130"/>
      <c r="E4" s="14">
        <v>40973</v>
      </c>
      <c r="F4" s="13" t="s">
        <v>78</v>
      </c>
      <c r="G4" s="144"/>
      <c r="H4" s="144"/>
      <c r="I4" s="144"/>
    </row>
    <row r="5" spans="2:9" ht="17.100000000000001" customHeight="1" x14ac:dyDescent="0.2">
      <c r="B5" s="125"/>
      <c r="C5" s="128"/>
      <c r="D5" s="131"/>
      <c r="E5" s="12"/>
      <c r="F5" s="11" t="s">
        <v>133</v>
      </c>
      <c r="G5" s="137"/>
      <c r="H5" s="137"/>
      <c r="I5" s="137"/>
    </row>
    <row r="6" spans="2:9" ht="17.100000000000001" customHeight="1" x14ac:dyDescent="0.2">
      <c r="B6" s="123" t="s">
        <v>27</v>
      </c>
      <c r="C6" s="126">
        <v>0.85</v>
      </c>
      <c r="D6" s="129">
        <v>40682</v>
      </c>
      <c r="E6" s="46">
        <v>40689</v>
      </c>
      <c r="F6" s="120" t="s">
        <v>78</v>
      </c>
      <c r="G6" s="120" t="s">
        <v>231</v>
      </c>
      <c r="H6" s="132">
        <v>2</v>
      </c>
      <c r="I6" s="135" t="s">
        <v>130</v>
      </c>
    </row>
    <row r="7" spans="2:9" ht="17.100000000000001" customHeight="1" x14ac:dyDescent="0.2">
      <c r="B7" s="125"/>
      <c r="C7" s="128"/>
      <c r="D7" s="131"/>
      <c r="E7" s="47">
        <v>41011</v>
      </c>
      <c r="F7" s="122"/>
      <c r="G7" s="122"/>
      <c r="H7" s="134"/>
      <c r="I7" s="137"/>
    </row>
    <row r="8" spans="2:9" ht="12" customHeight="1" x14ac:dyDescent="0.2">
      <c r="B8" s="123" t="s">
        <v>100</v>
      </c>
      <c r="C8" s="126">
        <v>1.29</v>
      </c>
      <c r="D8" s="129">
        <v>40960</v>
      </c>
      <c r="E8" s="129">
        <v>40967</v>
      </c>
      <c r="F8" s="15" t="s">
        <v>203</v>
      </c>
      <c r="G8" s="7"/>
      <c r="H8" s="132" t="s">
        <v>130</v>
      </c>
      <c r="I8" s="132" t="s">
        <v>130</v>
      </c>
    </row>
    <row r="9" spans="2:9" ht="13.5" customHeight="1" x14ac:dyDescent="0.2">
      <c r="B9" s="124"/>
      <c r="C9" s="127"/>
      <c r="D9" s="130"/>
      <c r="E9" s="130"/>
      <c r="F9" s="13" t="s">
        <v>133</v>
      </c>
      <c r="G9" s="7" t="s">
        <v>138</v>
      </c>
      <c r="H9" s="133"/>
      <c r="I9" s="133"/>
    </row>
    <row r="10" spans="2:9" ht="15" customHeight="1" x14ac:dyDescent="0.2">
      <c r="B10" s="125"/>
      <c r="C10" s="128"/>
      <c r="D10" s="131"/>
      <c r="E10" s="131"/>
      <c r="F10" s="11" t="s">
        <v>218</v>
      </c>
      <c r="G10" s="7" t="s">
        <v>139</v>
      </c>
      <c r="H10" s="134"/>
      <c r="I10" s="134"/>
    </row>
    <row r="11" spans="2:9" ht="15" customHeight="1" x14ac:dyDescent="0.2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2" t="s">
        <v>130</v>
      </c>
      <c r="I11" s="8" t="s">
        <v>130</v>
      </c>
    </row>
    <row r="12" spans="2:9" ht="15" customHeight="1" x14ac:dyDescent="0.2">
      <c r="B12" s="123" t="s">
        <v>81</v>
      </c>
      <c r="C12" s="126">
        <v>2.04</v>
      </c>
      <c r="D12" s="129">
        <v>41007</v>
      </c>
      <c r="E12" s="129">
        <v>41014</v>
      </c>
      <c r="F12" s="36" t="s">
        <v>203</v>
      </c>
      <c r="G12" s="39"/>
      <c r="H12" s="44"/>
      <c r="I12" s="135" t="s">
        <v>130</v>
      </c>
    </row>
    <row r="13" spans="2:9" ht="15" customHeight="1" x14ac:dyDescent="0.2">
      <c r="B13" s="124"/>
      <c r="C13" s="127"/>
      <c r="D13" s="130"/>
      <c r="E13" s="130"/>
      <c r="F13" s="37" t="s">
        <v>78</v>
      </c>
      <c r="G13" s="43" t="s">
        <v>138</v>
      </c>
      <c r="H13" s="41">
        <v>0.05</v>
      </c>
      <c r="I13" s="136"/>
    </row>
    <row r="14" spans="2:9" ht="15" customHeight="1" x14ac:dyDescent="0.2">
      <c r="B14" s="125"/>
      <c r="C14" s="128"/>
      <c r="D14" s="131"/>
      <c r="E14" s="131"/>
      <c r="F14" s="38" t="s">
        <v>133</v>
      </c>
      <c r="G14" s="55" t="s">
        <v>139</v>
      </c>
      <c r="H14" s="40">
        <v>0.2</v>
      </c>
      <c r="I14" s="137"/>
    </row>
    <row r="15" spans="2:9" ht="15" customHeight="1" x14ac:dyDescent="0.2">
      <c r="B15" s="123" t="s">
        <v>129</v>
      </c>
      <c r="C15" s="126">
        <v>1.81</v>
      </c>
      <c r="D15" s="129">
        <v>41022</v>
      </c>
      <c r="E15" s="129">
        <v>41029</v>
      </c>
      <c r="F15" s="52" t="s">
        <v>203</v>
      </c>
      <c r="G15" s="56"/>
      <c r="H15" s="56"/>
      <c r="I15" s="135" t="s">
        <v>130</v>
      </c>
    </row>
    <row r="16" spans="2:9" ht="15" customHeight="1" x14ac:dyDescent="0.2">
      <c r="B16" s="124"/>
      <c r="C16" s="127"/>
      <c r="D16" s="130"/>
      <c r="E16" s="130"/>
      <c r="F16" s="53" t="s">
        <v>78</v>
      </c>
      <c r="G16" s="56" t="s">
        <v>139</v>
      </c>
      <c r="H16" s="56">
        <v>0.25</v>
      </c>
      <c r="I16" s="136"/>
    </row>
    <row r="17" spans="2:9" ht="15" customHeight="1" x14ac:dyDescent="0.2">
      <c r="B17" s="125"/>
      <c r="C17" s="128"/>
      <c r="D17" s="131"/>
      <c r="E17" s="131"/>
      <c r="F17" s="54" t="s">
        <v>133</v>
      </c>
      <c r="G17" s="43" t="s">
        <v>138</v>
      </c>
      <c r="H17" s="56">
        <v>0.25</v>
      </c>
      <c r="I17" s="137"/>
    </row>
    <row r="18" spans="2:9" ht="17.100000000000001" customHeight="1" x14ac:dyDescent="0.2">
      <c r="B18" s="123" t="s">
        <v>101</v>
      </c>
      <c r="C18" s="126">
        <v>2.2000000000000002</v>
      </c>
      <c r="D18" s="129">
        <v>40861</v>
      </c>
      <c r="E18" s="129">
        <v>40868</v>
      </c>
      <c r="F18" s="15" t="s">
        <v>203</v>
      </c>
      <c r="G18" s="9" t="s">
        <v>138</v>
      </c>
      <c r="H18" s="2">
        <v>0.1355555</v>
      </c>
      <c r="I18" s="120" t="s">
        <v>79</v>
      </c>
    </row>
    <row r="19" spans="2:9" ht="17.100000000000001" customHeight="1" x14ac:dyDescent="0.2">
      <c r="B19" s="124"/>
      <c r="C19" s="127"/>
      <c r="D19" s="130"/>
      <c r="E19" s="130"/>
      <c r="F19" s="13" t="s">
        <v>133</v>
      </c>
      <c r="G19" s="7" t="s">
        <v>139</v>
      </c>
      <c r="H19" s="7">
        <v>0.2</v>
      </c>
      <c r="I19" s="121"/>
    </row>
    <row r="20" spans="2:9" ht="17.100000000000001" customHeight="1" x14ac:dyDescent="0.2">
      <c r="B20" s="125"/>
      <c r="C20" s="128"/>
      <c r="D20" s="131"/>
      <c r="E20" s="131"/>
      <c r="F20" s="11" t="s">
        <v>78</v>
      </c>
      <c r="G20" s="1"/>
      <c r="H20" s="1"/>
      <c r="I20" s="122"/>
    </row>
    <row r="21" spans="2:9" ht="17.100000000000001" customHeight="1" x14ac:dyDescent="0.2">
      <c r="B21" s="123" t="s">
        <v>108</v>
      </c>
      <c r="C21" s="126">
        <v>1.65</v>
      </c>
      <c r="D21" s="129">
        <v>40764</v>
      </c>
      <c r="E21" s="129">
        <v>41024</v>
      </c>
      <c r="F21" s="58" t="s">
        <v>203</v>
      </c>
      <c r="G21" s="135" t="s">
        <v>130</v>
      </c>
      <c r="H21" s="135" t="s">
        <v>130</v>
      </c>
      <c r="I21" s="135" t="s">
        <v>130</v>
      </c>
    </row>
    <row r="22" spans="2:9" ht="17.100000000000001" customHeight="1" x14ac:dyDescent="0.2">
      <c r="B22" s="125"/>
      <c r="C22" s="128"/>
      <c r="D22" s="131"/>
      <c r="E22" s="131"/>
      <c r="F22" s="59" t="s">
        <v>235</v>
      </c>
      <c r="G22" s="137"/>
      <c r="H22" s="137"/>
      <c r="I22" s="137"/>
    </row>
    <row r="23" spans="2:9" ht="17.100000000000001" customHeight="1" x14ac:dyDescent="0.2">
      <c r="B23" s="123" t="s">
        <v>45</v>
      </c>
      <c r="C23" s="126">
        <v>3.93</v>
      </c>
      <c r="D23" s="129">
        <v>40822</v>
      </c>
      <c r="E23" s="129">
        <v>40829</v>
      </c>
      <c r="F23" s="15" t="s">
        <v>203</v>
      </c>
      <c r="G23" s="138" t="s">
        <v>138</v>
      </c>
      <c r="H23" s="132">
        <v>1</v>
      </c>
      <c r="I23" s="138" t="s">
        <v>79</v>
      </c>
    </row>
    <row r="24" spans="2:9" ht="17.100000000000001" customHeight="1" x14ac:dyDescent="0.2">
      <c r="B24" s="125"/>
      <c r="C24" s="128"/>
      <c r="D24" s="131"/>
      <c r="E24" s="131"/>
      <c r="F24" s="13" t="s">
        <v>78</v>
      </c>
      <c r="G24" s="138"/>
      <c r="H24" s="122"/>
      <c r="I24" s="138"/>
    </row>
    <row r="25" spans="2:9" ht="17.100000000000001" customHeight="1" x14ac:dyDescent="0.2">
      <c r="B25" s="139" t="s">
        <v>41</v>
      </c>
      <c r="C25" s="126">
        <v>0.57999999999999996</v>
      </c>
      <c r="D25" s="129">
        <v>40912</v>
      </c>
      <c r="E25" s="129">
        <v>40875</v>
      </c>
      <c r="F25" s="15" t="s">
        <v>203</v>
      </c>
      <c r="G25" s="120" t="s">
        <v>138</v>
      </c>
      <c r="H25" s="132">
        <v>0.15</v>
      </c>
      <c r="I25" s="138" t="s">
        <v>79</v>
      </c>
    </row>
    <row r="26" spans="2:9" ht="17.100000000000001" customHeight="1" x14ac:dyDescent="0.2">
      <c r="B26" s="140"/>
      <c r="C26" s="128"/>
      <c r="D26" s="131"/>
      <c r="E26" s="131"/>
      <c r="F26" s="11" t="s">
        <v>78</v>
      </c>
      <c r="G26" s="122"/>
      <c r="H26" s="134"/>
      <c r="I26" s="138"/>
    </row>
    <row r="27" spans="2:9" x14ac:dyDescent="0.2">
      <c r="B27" s="123" t="s">
        <v>121</v>
      </c>
      <c r="C27" s="126">
        <v>3.96</v>
      </c>
      <c r="D27" s="129">
        <v>41029</v>
      </c>
      <c r="E27" s="129">
        <v>41036</v>
      </c>
      <c r="F27" s="75" t="s">
        <v>203</v>
      </c>
      <c r="G27" s="132" t="s">
        <v>139</v>
      </c>
      <c r="H27" s="120" t="s">
        <v>79</v>
      </c>
      <c r="I27" s="120" t="s">
        <v>79</v>
      </c>
    </row>
    <row r="28" spans="2:9" x14ac:dyDescent="0.2">
      <c r="B28" s="124"/>
      <c r="C28" s="127"/>
      <c r="D28" s="130"/>
      <c r="E28" s="130"/>
      <c r="F28" s="76" t="s">
        <v>78</v>
      </c>
      <c r="G28" s="133"/>
      <c r="H28" s="121"/>
      <c r="I28" s="121"/>
    </row>
    <row r="29" spans="2:9" x14ac:dyDescent="0.2">
      <c r="B29" s="125"/>
      <c r="C29" s="128"/>
      <c r="D29" s="131"/>
      <c r="E29" s="131"/>
      <c r="F29" s="77" t="s">
        <v>133</v>
      </c>
      <c r="G29" s="134"/>
      <c r="H29" s="122"/>
      <c r="I29" s="122"/>
    </row>
  </sheetData>
  <mergeCells count="63">
    <mergeCell ref="I21:I22"/>
    <mergeCell ref="E21:E22"/>
    <mergeCell ref="C21:C22"/>
    <mergeCell ref="B21:B22"/>
    <mergeCell ref="G21:G22"/>
    <mergeCell ref="H21:H22"/>
    <mergeCell ref="D21:D22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3:B24"/>
    <mergeCell ref="G23:G24"/>
    <mergeCell ref="H23:H24"/>
    <mergeCell ref="I23:I24"/>
    <mergeCell ref="E23:E24"/>
    <mergeCell ref="D23:D24"/>
    <mergeCell ref="C23:C24"/>
    <mergeCell ref="H25:H26"/>
    <mergeCell ref="I25:I26"/>
    <mergeCell ref="B25:B26"/>
    <mergeCell ref="C25:C26"/>
    <mergeCell ref="D25:D26"/>
    <mergeCell ref="E25:E26"/>
    <mergeCell ref="G25:G26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H27:H29"/>
    <mergeCell ref="I27:I29"/>
    <mergeCell ref="B27:B29"/>
    <mergeCell ref="C27:C29"/>
    <mergeCell ref="D27:D29"/>
    <mergeCell ref="E27:E29"/>
    <mergeCell ref="G27:G29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topLeftCell="A22" zoomScale="110" zoomScaleNormal="110" workbookViewId="0">
      <selection activeCell="N45" sqref="N45"/>
    </sheetView>
  </sheetViews>
  <sheetFormatPr defaultRowHeight="14.25" x14ac:dyDescent="0.2"/>
  <sheetData>
    <row r="1" spans="1:11" ht="14.25" customHeight="1" x14ac:dyDescent="0.2">
      <c r="A1" s="145" t="s">
        <v>240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4.25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2012-05-03T10:22:45Z</dcterms:modified>
</cp:coreProperties>
</file>