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65" windowWidth="15600" windowHeight="10440" tabRatio="761" activeTab="4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28" i="6" l="1"/>
  <c r="E28" i="6"/>
  <c r="D28" i="6"/>
  <c r="D27" i="6"/>
  <c r="E27" i="6"/>
  <c r="F27" i="6"/>
  <c r="F21" i="6"/>
  <c r="E21" i="6"/>
  <c r="D21" i="6"/>
  <c r="D20" i="6"/>
  <c r="E20" i="6"/>
  <c r="F20" i="6"/>
  <c r="D17" i="6"/>
  <c r="E17" i="6"/>
  <c r="F17" i="6"/>
  <c r="D14" i="6"/>
  <c r="E14" i="6"/>
  <c r="F14" i="6"/>
  <c r="C8" i="5"/>
  <c r="C7" i="5"/>
  <c r="C6" i="5"/>
  <c r="N73" i="5"/>
  <c r="M73" i="5"/>
  <c r="L73" i="5"/>
</calcChain>
</file>

<file path=xl/sharedStrings.xml><?xml version="1.0" encoding="utf-8"?>
<sst xmlns="http://schemas.openxmlformats.org/spreadsheetml/2006/main" count="428" uniqueCount="250">
  <si>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</si>
  <si>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</si>
  <si>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</si>
  <si>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</si>
  <si>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</si>
  <si>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</si>
  <si>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</si>
  <si>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</si>
  <si>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</si>
  <si>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</si>
  <si>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</si>
  <si>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</si>
  <si>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</si>
  <si>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</si>
  <si>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</si>
  <si>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</si>
  <si>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</si>
  <si>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</si>
  <si>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</si>
  <si>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</si>
  <si>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</si>
  <si>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</si>
  <si>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</si>
  <si>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</si>
  <si>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</si>
  <si>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</si>
  <si>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</si>
  <si>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</si>
  <si>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</si>
  <si>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</si>
  <si>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</si>
  <si>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</si>
  <si>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</si>
  <si>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</si>
  <si>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</si>
  <si>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</si>
  <si>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</si>
  <si>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</si>
  <si>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</si>
  <si>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</si>
  <si>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</si>
  <si>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</si>
  <si>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</si>
  <si>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</si>
  <si>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ITLI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</si>
  <si>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</si>
  <si>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</si>
  <si>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</si>
  <si>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</si>
  <si>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</si>
  <si>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</si>
  <si>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</si>
  <si>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</si>
  <si>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</si>
  <si>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</si>
  <si>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</si>
  <si>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</si>
  <si>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</si>
  <si>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</si>
  <si>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</si>
  <si>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</si>
  <si>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</si>
  <si>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</si>
  <si>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</si>
  <si>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</si>
  <si>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</si>
  <si>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</si>
  <si>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</si>
  <si>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</si>
  <si>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</si>
  <si>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</si>
  <si>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</si>
  <si>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</si>
  <si>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</si>
  <si>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</si>
  <si>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</si>
  <si>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</si>
  <si>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</si>
  <si>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</si>
  <si>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</si>
  <si>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</si>
  <si>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</si>
  <si>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</si>
  <si>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</si>
  <si>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</si>
  <si>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</si>
  <si>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</si>
  <si>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</si>
  <si>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</si>
  <si>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</si>
  <si>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</si>
  <si>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</si>
  <si>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</si>
  <si>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</si>
  <si>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</si>
  <si>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</si>
  <si>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</si>
  <si>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</si>
  <si>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</si>
  <si>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</si>
  <si>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</si>
  <si>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</si>
  <si>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</si>
  <si>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</si>
  <si>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</si>
  <si>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</si>
  <si>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</si>
  <si>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</si>
  <si>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</si>
  <si>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</si>
  <si>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</si>
  <si>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</si>
  <si>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</si>
  <si>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</si>
  <si>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</si>
  <si>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</si>
  <si>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</si>
  <si>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</si>
  <si>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</si>
  <si>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</si>
  <si>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</si>
  <si>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</si>
  <si>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</si>
  <si>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</si>
  <si>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</si>
  <si>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</si>
  <si>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</si>
  <si>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</si>
  <si>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</si>
  <si>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</si>
  <si>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</si>
  <si>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</si>
  <si>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</si>
  <si>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</si>
  <si>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</si>
  <si>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</si>
  <si>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</si>
  <si>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</si>
  <si>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</si>
  <si>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</si>
  <si>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</si>
  <si>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</si>
  <si>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SKTA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</si>
  <si>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</si>
  <si>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</si>
  <si>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</si>
  <si>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</si>
  <si>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</si>
  <si>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</si>
  <si>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</si>
  <si>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</si>
  <si>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</si>
  <si>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</si>
  <si>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</si>
  <si>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</si>
  <si>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</si>
  <si>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</si>
  <si>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</si>
  <si>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</si>
  <si>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</si>
  <si>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</si>
  <si>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</si>
  <si>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</si>
  <si>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</si>
  <si>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</si>
  <si>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</si>
  <si>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</si>
  <si>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</si>
  <si>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</si>
  <si>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</si>
  <si>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</si>
  <si>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</si>
  <si>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</si>
  <si>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</si>
  <si>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</si>
  <si>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</si>
  <si>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</si>
  <si>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</si>
  <si>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</si>
  <si>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</si>
  <si>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</si>
  <si>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</si>
  <si>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</si>
  <si>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</si>
  <si>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</si>
  <si>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</si>
  <si>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</si>
  <si>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</si>
  <si>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</si>
  <si>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</si>
  <si>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</si>
  <si>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</si>
  <si>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</si>
  <si>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</si>
  <si>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</si>
  <si>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</si>
  <si>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</si>
  <si>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</si>
  <si>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</si>
  <si>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</si>
  <si>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</si>
  <si>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</si>
  <si>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</si>
  <si>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</si>
  <si>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</si>
  <si>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</si>
  <si>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</si>
  <si>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</si>
  <si>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</si>
  <si>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</si>
  <si>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</si>
  <si>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</si>
  <si>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</si>
  <si>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</si>
  <si>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</si>
  <si>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</si>
  <si>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AIPM</t>
  </si>
  <si>
    <t>AIRP</t>
  </si>
  <si>
    <t>increasing in capital Company(150 billion)</t>
  </si>
  <si>
    <t>BASH</t>
  </si>
  <si>
    <t>Union Bank Of Iraq</t>
  </si>
  <si>
    <t>BUOI</t>
  </si>
  <si>
    <t>Sell</t>
  </si>
  <si>
    <t>Buy</t>
  </si>
  <si>
    <t>AgricultureSector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</si>
  <si>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</si>
  <si>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</si>
  <si>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</si>
  <si>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</si>
  <si>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</si>
  <si>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</si>
  <si>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</si>
  <si>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</si>
  <si>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</si>
  <si>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</si>
  <si>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Insurance Sector</t>
  </si>
  <si>
    <t xml:space="preserve">Election New Board </t>
  </si>
  <si>
    <t>*</t>
  </si>
  <si>
    <t>No Session on Tuesday 1/5/2012 because its Holiday (Labour Day )</t>
  </si>
  <si>
    <t>Electronic Trading Session Monday 30/4/2012</t>
  </si>
  <si>
    <t>Non Iraqi's  Bulletin Monday 30/4/2012</t>
  </si>
  <si>
    <t xml:space="preserve"> Non Trading Companies in Iraq Stock Exchange for Monday 30/4/2012</t>
  </si>
  <si>
    <t>Bulletin News for listed companies in Iraq Stock Exchange for Monday 30/4/2012</t>
  </si>
  <si>
    <t xml:space="preserve">IRAQ STOCK EXCHANGE MONDAY SESSION  30/4/2012 </t>
  </si>
  <si>
    <t xml:space="preserve"> ISX price Index was about (118.06) point  which  inecrease about (0.060%)</t>
  </si>
  <si>
    <t>Baghdad Passengers Transport</t>
  </si>
  <si>
    <t>Dar Al-Salam Investment  Bank</t>
  </si>
  <si>
    <t>National Bank of Iraq</t>
  </si>
  <si>
    <t>Al -Hilal Industries</t>
  </si>
  <si>
    <t>Investment Bank of Iraq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</si>
</sst>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5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rgb="FF002060"/>
      <name val="Arial"/>
      <family val="2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6"/>
      <color rgb="FF002060"/>
      <name val="Arial"/>
      <family val="2"/>
      <scheme val="minor"/>
    </font>
    <font>
      <b/>
      <sz val="13"/>
      <color rgb="FF002060"/>
      <name val="Arial"/>
      <family val="2"/>
      <scheme val="minor"/>
    </font>
    <font>
      <b/>
      <sz val="13"/>
      <color rgb="FF002060"/>
      <name val="Arial"/>
      <family val="2"/>
    </font>
    <font>
      <b/>
      <sz val="12"/>
      <color rgb="FF00B05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3">
    <xf numFmtId="0" fontId="0" fillId="0" borderId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16" applyNumberFormat="0" applyAlignment="0" applyProtection="0"/>
    <xf numFmtId="0" fontId="44" fillId="9" borderId="17" applyNumberFormat="0" applyAlignment="0" applyProtection="0"/>
    <xf numFmtId="0" fontId="45" fillId="9" borderId="16" applyNumberFormat="0" applyAlignment="0" applyProtection="0"/>
    <xf numFmtId="0" fontId="46" fillId="0" borderId="18" applyNumberFormat="0" applyFill="0" applyAlignment="0" applyProtection="0"/>
    <xf numFmtId="0" fontId="47" fillId="10" borderId="19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1" applyNumberFormat="0" applyFill="0" applyAlignment="0" applyProtection="0"/>
    <xf numFmtId="0" fontId="5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51" fillId="23" borderId="0" applyNumberFormat="0" applyBorder="0" applyAlignment="0" applyProtection="0"/>
    <xf numFmtId="0" fontId="5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51" fillId="31" borderId="0" applyNumberFormat="0" applyBorder="0" applyAlignment="0" applyProtection="0"/>
    <xf numFmtId="0" fontId="51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51" fillId="35" borderId="0" applyNumberFormat="0" applyBorder="0" applyAlignment="0" applyProtection="0"/>
    <xf numFmtId="0" fontId="26" fillId="0" borderId="0"/>
    <xf numFmtId="0" fontId="26" fillId="11" borderId="20" applyNumberFormat="0" applyFont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4" fillId="0" borderId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70">
    <xf numFmtId="0" fontId="0" fillId="0" borderId="0" xfId="0"/>
    <xf numFmtId="0" fontId="28" fillId="0" borderId="9" xfId="0" applyFont="1" applyBorder="1" applyAlignment="1">
      <alignment vertical="center"/>
    </xf>
    <xf numFmtId="166" fontId="28" fillId="0" borderId="10" xfId="0" applyNumberFormat="1" applyFont="1" applyBorder="1" applyAlignment="1">
      <alignment horizontal="center" vertical="center"/>
    </xf>
    <xf numFmtId="9" fontId="28" fillId="0" borderId="2" xfId="0" applyNumberFormat="1" applyFont="1" applyBorder="1" applyAlignment="1">
      <alignment horizontal="center" vertical="center"/>
    </xf>
    <xf numFmtId="165" fontId="28" fillId="0" borderId="2" xfId="0" applyNumberFormat="1" applyFont="1" applyBorder="1" applyAlignment="1">
      <alignment horizontal="center" vertical="center"/>
    </xf>
    <xf numFmtId="164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9" fontId="28" fillId="0" borderId="7" xfId="0" applyNumberFormat="1" applyFont="1" applyBorder="1" applyAlignment="1">
      <alignment horizontal="center" vertical="center"/>
    </xf>
    <xf numFmtId="10" fontId="28" fillId="0" borderId="10" xfId="0" applyNumberFormat="1" applyFont="1" applyBorder="1" applyAlignment="1">
      <alignment horizontal="center" vertical="center"/>
    </xf>
    <xf numFmtId="9" fontId="28" fillId="0" borderId="10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165" fontId="28" fillId="0" borderId="9" xfId="0" applyNumberFormat="1" applyFont="1" applyBorder="1" applyAlignment="1">
      <alignment vertical="center"/>
    </xf>
    <xf numFmtId="0" fontId="28" fillId="0" borderId="7" xfId="0" applyFont="1" applyBorder="1" applyAlignment="1">
      <alignment horizontal="left" vertical="center"/>
    </xf>
    <xf numFmtId="165" fontId="28" fillId="0" borderId="7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/>
    </xf>
    <xf numFmtId="165" fontId="28" fillId="0" borderId="10" xfId="0" applyNumberFormat="1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3" fontId="35" fillId="0" borderId="2" xfId="0" applyNumberFormat="1" applyFont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vertical="center" wrapText="1"/>
    </xf>
    <xf numFmtId="0" fontId="29" fillId="0" borderId="0" xfId="0" applyFont="1" applyAlignment="1">
      <alignment horizontal="center"/>
    </xf>
    <xf numFmtId="0" fontId="29" fillId="0" borderId="0" xfId="0" applyFont="1" applyBorder="1"/>
    <xf numFmtId="0" fontId="32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vertical="center" wrapText="1"/>
    </xf>
    <xf numFmtId="0" fontId="34" fillId="0" borderId="0" xfId="0" applyFont="1" applyAlignment="1">
      <alignment horizontal="left"/>
    </xf>
    <xf numFmtId="0" fontId="34" fillId="0" borderId="0" xfId="0" applyFont="1"/>
    <xf numFmtId="0" fontId="33" fillId="0" borderId="0" xfId="0" applyFont="1"/>
    <xf numFmtId="2" fontId="0" fillId="0" borderId="0" xfId="0" applyNumberFormat="1"/>
    <xf numFmtId="0" fontId="32" fillId="0" borderId="2" xfId="0" applyFont="1" applyBorder="1" applyAlignment="1">
      <alignment vertical="center"/>
    </xf>
    <xf numFmtId="0" fontId="29" fillId="0" borderId="0" xfId="0" applyFont="1" applyBorder="1"/>
    <xf numFmtId="164" fontId="32" fillId="0" borderId="2" xfId="43" applyNumberFormat="1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9" fontId="28" fillId="0" borderId="10" xfId="0" applyNumberFormat="1" applyFont="1" applyBorder="1" applyAlignment="1">
      <alignment horizontal="center" vertical="center"/>
    </xf>
    <xf numFmtId="9" fontId="28" fillId="0" borderId="9" xfId="0" applyNumberFormat="1" applyFont="1" applyBorder="1" applyAlignment="1">
      <alignment horizontal="center" vertical="center"/>
    </xf>
    <xf numFmtId="9" fontId="28" fillId="0" borderId="7" xfId="0" applyNumberFormat="1" applyFont="1" applyBorder="1" applyAlignment="1">
      <alignment horizontal="center" vertical="center"/>
    </xf>
    <xf numFmtId="10" fontId="28" fillId="0" borderId="2" xfId="0" applyNumberFormat="1" applyFont="1" applyBorder="1" applyAlignment="1">
      <alignment horizontal="center" vertical="center"/>
    </xf>
    <xf numFmtId="9" fontId="28" fillId="0" borderId="8" xfId="0" applyNumberFormat="1" applyFont="1" applyBorder="1" applyAlignment="1">
      <alignment horizontal="center" vertical="center"/>
    </xf>
    <xf numFmtId="0" fontId="0" fillId="0" borderId="10" xfId="0" applyBorder="1"/>
    <xf numFmtId="0" fontId="16" fillId="0" borderId="0" xfId="169"/>
    <xf numFmtId="165" fontId="28" fillId="0" borderId="10" xfId="0" applyNumberFormat="1" applyFont="1" applyBorder="1" applyAlignment="1">
      <alignment horizontal="center" vertical="center"/>
    </xf>
    <xf numFmtId="165" fontId="28" fillId="0" borderId="9" xfId="0" applyNumberFormat="1" applyFont="1" applyBorder="1" applyAlignment="1">
      <alignment horizontal="center" vertical="center"/>
    </xf>
    <xf numFmtId="0" fontId="11" fillId="0" borderId="0" xfId="239"/>
    <xf numFmtId="0" fontId="9" fillId="0" borderId="0" xfId="267"/>
    <xf numFmtId="0" fontId="32" fillId="0" borderId="0" xfId="0" applyFont="1" applyBorder="1" applyAlignment="1">
      <alignment vertical="center"/>
    </xf>
    <xf numFmtId="0" fontId="8" fillId="0" borderId="0" xfId="281"/>
    <xf numFmtId="0" fontId="7" fillId="0" borderId="0" xfId="295"/>
    <xf numFmtId="0" fontId="28" fillId="0" borderId="10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9" fontId="28" fillId="0" borderId="9" xfId="0" applyNumberFormat="1" applyFont="1" applyBorder="1" applyAlignment="1">
      <alignment horizontal="center" vertical="center"/>
    </xf>
    <xf numFmtId="9" fontId="28" fillId="0" borderId="7" xfId="0" applyNumberFormat="1" applyFont="1" applyBorder="1" applyAlignment="1">
      <alignment horizontal="center" vertical="center"/>
    </xf>
    <xf numFmtId="0" fontId="5" fillId="0" borderId="0" xfId="323"/>
    <xf numFmtId="0" fontId="5" fillId="0" borderId="0" xfId="323"/>
    <xf numFmtId="0" fontId="28" fillId="0" borderId="10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3" fontId="32" fillId="0" borderId="2" xfId="351" applyNumberFormat="1" applyFont="1" applyBorder="1"/>
    <xf numFmtId="0" fontId="32" fillId="0" borderId="2" xfId="351" applyFont="1" applyBorder="1" applyAlignment="1">
      <alignment horizontal="center"/>
    </xf>
    <xf numFmtId="0" fontId="32" fillId="0" borderId="2" xfId="351" applyFont="1" applyBorder="1" applyAlignment="1">
      <alignment vertical="center"/>
    </xf>
    <xf numFmtId="3" fontId="32" fillId="0" borderId="2" xfId="351" applyNumberFormat="1" applyFont="1" applyBorder="1" applyAlignment="1">
      <alignment horizontal="center" vertical="center"/>
    </xf>
    <xf numFmtId="0" fontId="3" fillId="0" borderId="0" xfId="351"/>
    <xf numFmtId="3" fontId="34" fillId="0" borderId="0" xfId="0" applyNumberFormat="1" applyFont="1" applyAlignment="1">
      <alignment horizontal="left"/>
    </xf>
    <xf numFmtId="0" fontId="54" fillId="0" borderId="0" xfId="0" applyFont="1"/>
    <xf numFmtId="0" fontId="34" fillId="0" borderId="0" xfId="0" applyFont="1" applyAlignment="1">
      <alignment vertical="center"/>
    </xf>
    <xf numFmtId="0" fontId="34" fillId="0" borderId="2" xfId="0" applyFont="1" applyBorder="1" applyAlignment="1">
      <alignment vertical="center"/>
    </xf>
    <xf numFmtId="164" fontId="34" fillId="0" borderId="2" xfId="43" applyNumberFormat="1" applyFont="1" applyBorder="1" applyAlignment="1">
      <alignment horizontal="left" vertical="center"/>
    </xf>
    <xf numFmtId="3" fontId="56" fillId="0" borderId="2" xfId="0" applyNumberFormat="1" applyFont="1" applyBorder="1" applyAlignment="1">
      <alignment horizontal="center" vertical="center"/>
    </xf>
    <xf numFmtId="0" fontId="56" fillId="0" borderId="2" xfId="0" applyFont="1" applyBorder="1" applyAlignment="1">
      <alignment vertical="center"/>
    </xf>
    <xf numFmtId="164" fontId="56" fillId="0" borderId="2" xfId="43" applyNumberFormat="1" applyFont="1" applyBorder="1" applyAlignment="1">
      <alignment horizontal="left" vertical="center"/>
    </xf>
    <xf numFmtId="164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33" fillId="0" borderId="2" xfId="0" applyFont="1" applyBorder="1" applyAlignment="1">
      <alignment vertical="center"/>
    </xf>
    <xf numFmtId="164" fontId="33" fillId="0" borderId="2" xfId="43" applyNumberFormat="1" applyFont="1" applyBorder="1" applyAlignment="1">
      <alignment horizontal="left" vertical="center"/>
    </xf>
    <xf numFmtId="0" fontId="2" fillId="0" borderId="0" xfId="365"/>
    <xf numFmtId="0" fontId="2" fillId="0" borderId="0" xfId="365"/>
    <xf numFmtId="0" fontId="56" fillId="0" borderId="2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164" fontId="32" fillId="0" borderId="3" xfId="43" applyNumberFormat="1" applyFont="1" applyBorder="1" applyAlignment="1">
      <alignment horizontal="center" vertical="center"/>
    </xf>
    <xf numFmtId="164" fontId="32" fillId="0" borderId="4" xfId="43" applyNumberFormat="1" applyFont="1" applyBorder="1" applyAlignment="1">
      <alignment horizontal="center" vertical="center"/>
    </xf>
    <xf numFmtId="164" fontId="32" fillId="0" borderId="5" xfId="43" applyNumberFormat="1" applyFont="1" applyBorder="1" applyAlignment="1">
      <alignment horizontal="center" vertical="center"/>
    </xf>
    <xf numFmtId="0" fontId="32" fillId="0" borderId="3" xfId="183" applyFont="1" applyBorder="1" applyAlignment="1">
      <alignment horizontal="left" vertical="center"/>
    </xf>
    <xf numFmtId="0" fontId="32" fillId="0" borderId="4" xfId="183" applyFont="1" applyBorder="1" applyAlignment="1">
      <alignment horizontal="left" vertical="center"/>
    </xf>
    <xf numFmtId="0" fontId="32" fillId="0" borderId="5" xfId="183" applyFont="1" applyBorder="1" applyAlignment="1">
      <alignment horizontal="left" vertical="center"/>
    </xf>
    <xf numFmtId="0" fontId="53" fillId="0" borderId="0" xfId="0" applyFont="1" applyBorder="1" applyAlignment="1">
      <alignment horizontal="left" vertical="center"/>
    </xf>
    <xf numFmtId="3" fontId="34" fillId="0" borderId="0" xfId="0" applyNumberFormat="1" applyFont="1" applyAlignment="1">
      <alignment horizontal="left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164" fontId="32" fillId="0" borderId="2" xfId="43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56" fillId="0" borderId="3" xfId="0" applyFont="1" applyBorder="1" applyAlignment="1">
      <alignment horizontal="left" vertical="center"/>
    </xf>
    <xf numFmtId="0" fontId="56" fillId="0" borderId="5" xfId="0" applyFont="1" applyBorder="1" applyAlignment="1">
      <alignment horizontal="left" vertical="center"/>
    </xf>
    <xf numFmtId="0" fontId="29" fillId="0" borderId="0" xfId="0" applyFont="1" applyBorder="1"/>
    <xf numFmtId="0" fontId="56" fillId="0" borderId="2" xfId="0" applyFont="1" applyBorder="1" applyAlignment="1">
      <alignment horizontal="left" vertical="center"/>
    </xf>
    <xf numFmtId="0" fontId="55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164" fontId="28" fillId="0" borderId="10" xfId="0" applyNumberFormat="1" applyFont="1" applyBorder="1" applyAlignment="1">
      <alignment horizontal="center" vertical="center"/>
    </xf>
    <xf numFmtId="164" fontId="28" fillId="0" borderId="7" xfId="0" applyNumberFormat="1" applyFont="1" applyBorder="1" applyAlignment="1">
      <alignment horizontal="center" vertical="center"/>
    </xf>
    <xf numFmtId="164" fontId="28" fillId="0" borderId="9" xfId="0" applyNumberFormat="1" applyFont="1" applyBorder="1" applyAlignment="1">
      <alignment horizontal="center" vertical="center"/>
    </xf>
    <xf numFmtId="165" fontId="28" fillId="0" borderId="10" xfId="0" applyNumberFormat="1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center" vertical="center"/>
    </xf>
    <xf numFmtId="165" fontId="28" fillId="0" borderId="9" xfId="0" applyNumberFormat="1" applyFont="1" applyBorder="1" applyAlignment="1">
      <alignment horizontal="center" vertical="center"/>
    </xf>
    <xf numFmtId="9" fontId="28" fillId="0" borderId="10" xfId="0" applyNumberFormat="1" applyFont="1" applyBorder="1" applyAlignment="1">
      <alignment horizontal="center" vertical="center"/>
    </xf>
    <xf numFmtId="9" fontId="28" fillId="0" borderId="7" xfId="0" applyNumberFormat="1" applyFont="1" applyBorder="1" applyAlignment="1">
      <alignment horizontal="center" vertical="center"/>
    </xf>
    <xf numFmtId="9" fontId="28" fillId="0" borderId="9" xfId="0" applyNumberFormat="1" applyFont="1" applyBorder="1" applyAlignment="1">
      <alignment horizontal="center" vertical="center"/>
    </xf>
    <xf numFmtId="10" fontId="28" fillId="0" borderId="10" xfId="0" applyNumberFormat="1" applyFont="1" applyBorder="1" applyAlignment="1">
      <alignment horizontal="center" vertical="center"/>
    </xf>
    <xf numFmtId="10" fontId="28" fillId="0" borderId="6" xfId="0" applyNumberFormat="1" applyFont="1" applyBorder="1" applyAlignment="1">
      <alignment horizontal="center" vertical="center"/>
    </xf>
    <xf numFmtId="10" fontId="28" fillId="0" borderId="9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31" fillId="0" borderId="9" xfId="0" applyFont="1" applyBorder="1" applyAlignment="1">
      <alignment horizontal="left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10" fontId="28" fillId="0" borderId="7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2" fontId="32" fillId="0" borderId="2" xfId="379" applyNumberFormat="1" applyFont="1" applyBorder="1" applyAlignment="1">
      <alignment horizontal="center"/>
    </xf>
    <xf numFmtId="3" fontId="32" fillId="0" borderId="2" xfId="379" applyNumberFormat="1" applyFont="1" applyBorder="1"/>
    <xf numFmtId="0" fontId="32" fillId="0" borderId="2" xfId="379" applyFont="1" applyBorder="1" applyAlignment="1">
      <alignment horizontal="center"/>
    </xf>
    <xf numFmtId="164" fontId="32" fillId="0" borderId="2" xfId="379" applyNumberFormat="1" applyFont="1" applyBorder="1" applyAlignment="1">
      <alignment horizontal="center"/>
    </xf>
    <xf numFmtId="0" fontId="32" fillId="0" borderId="2" xfId="379" applyFont="1" applyBorder="1" applyAlignment="1">
      <alignment vertical="center"/>
    </xf>
    <xf numFmtId="2" fontId="57" fillId="0" borderId="0" xfId="0" applyNumberFormat="1" applyFont="1" applyAlignment="1">
      <alignment horizontal="left"/>
    </xf>
    <xf numFmtId="0" fontId="1" fillId="0" borderId="0" xfId="379"/>
    <xf numFmtId="2" fontId="52" fillId="0" borderId="2" xfId="379" applyNumberFormat="1" applyFont="1" applyBorder="1" applyAlignment="1">
      <alignment horizontal="center" vertical="center"/>
    </xf>
    <xf numFmtId="3" fontId="32" fillId="0" borderId="2" xfId="379" applyNumberFormat="1" applyFont="1" applyBorder="1" applyAlignment="1">
      <alignment horizontal="center" vertical="center"/>
    </xf>
    <xf numFmtId="2" fontId="53" fillId="0" borderId="2" xfId="379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164" fontId="32" fillId="0" borderId="2" xfId="379" applyNumberFormat="1" applyFont="1" applyBorder="1" applyAlignment="1">
      <alignment horizontal="center" vertical="center"/>
    </xf>
    <xf numFmtId="0" fontId="1" fillId="0" borderId="0" xfId="379"/>
    <xf numFmtId="0" fontId="1" fillId="0" borderId="0" xfId="379"/>
    <xf numFmtId="0" fontId="1" fillId="0" borderId="0" xfId="379"/>
    <xf numFmtId="0" fontId="1" fillId="0" borderId="0" xfId="379"/>
    <xf numFmtId="0" fontId="1" fillId="0" borderId="0" xfId="379"/>
    <xf numFmtId="0" fontId="1" fillId="0" borderId="0" xfId="379"/>
    <xf numFmtId="3" fontId="1" fillId="0" borderId="0" xfId="379" applyNumberFormat="1"/>
    <xf numFmtId="2" fontId="32" fillId="0" borderId="2" xfId="379" applyNumberFormat="1" applyFont="1" applyBorder="1" applyAlignment="1">
      <alignment horizontal="center" vertical="center"/>
    </xf>
    <xf numFmtId="0" fontId="1" fillId="0" borderId="0" xfId="379"/>
    <xf numFmtId="0" fontId="1" fillId="0" borderId="0" xfId="379"/>
  </cellXfs>
  <cellStyles count="393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23" xfId="339"/>
    <cellStyle name="20% - Accent1 24" xfId="353"/>
    <cellStyle name="20% - Accent1 25" xfId="367"/>
    <cellStyle name="20% - Accent1 26" xfId="381"/>
    <cellStyle name="20% - Accent1 3" xfId="59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23" xfId="341"/>
    <cellStyle name="20% - Accent2 24" xfId="355"/>
    <cellStyle name="20% - Accent2 25" xfId="369"/>
    <cellStyle name="20% - Accent2 26" xfId="383"/>
    <cellStyle name="20% - Accent2 3" xfId="61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23" xfId="343"/>
    <cellStyle name="20% - Accent3 24" xfId="357"/>
    <cellStyle name="20% - Accent3 25" xfId="371"/>
    <cellStyle name="20% - Accent3 26" xfId="385"/>
    <cellStyle name="20% - Accent3 3" xfId="63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23" xfId="345"/>
    <cellStyle name="20% - Accent4 24" xfId="359"/>
    <cellStyle name="20% - Accent4 25" xfId="373"/>
    <cellStyle name="20% - Accent4 26" xfId="387"/>
    <cellStyle name="20% - Accent4 3" xfId="65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23" xfId="347"/>
    <cellStyle name="20% - Accent5 24" xfId="361"/>
    <cellStyle name="20% - Accent5 25" xfId="375"/>
    <cellStyle name="20% - Accent5 26" xfId="389"/>
    <cellStyle name="20% - Accent5 3" xfId="67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23" xfId="349"/>
    <cellStyle name="20% - Accent6 24" xfId="363"/>
    <cellStyle name="20% - Accent6 25" xfId="377"/>
    <cellStyle name="20% - Accent6 26" xfId="391"/>
    <cellStyle name="20% - Accent6 3" xfId="69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23" xfId="340"/>
    <cellStyle name="40% - Accent1 24" xfId="354"/>
    <cellStyle name="40% - Accent1 25" xfId="368"/>
    <cellStyle name="40% - Accent1 26" xfId="382"/>
    <cellStyle name="40% - Accent1 3" xfId="60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23" xfId="342"/>
    <cellStyle name="40% - Accent2 24" xfId="356"/>
    <cellStyle name="40% - Accent2 25" xfId="370"/>
    <cellStyle name="40% - Accent2 26" xfId="384"/>
    <cellStyle name="40% - Accent2 3" xfId="62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23" xfId="344"/>
    <cellStyle name="40% - Accent3 24" xfId="358"/>
    <cellStyle name="40% - Accent3 25" xfId="372"/>
    <cellStyle name="40% - Accent3 26" xfId="386"/>
    <cellStyle name="40% - Accent3 3" xfId="64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23" xfId="346"/>
    <cellStyle name="40% - Accent4 24" xfId="360"/>
    <cellStyle name="40% - Accent4 25" xfId="374"/>
    <cellStyle name="40% - Accent4 26" xfId="388"/>
    <cellStyle name="40% - Accent4 3" xfId="66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23" xfId="348"/>
    <cellStyle name="40% - Accent5 24" xfId="362"/>
    <cellStyle name="40% - Accent5 25" xfId="376"/>
    <cellStyle name="40% - Accent5 26" xfId="390"/>
    <cellStyle name="40% - Accent5 3" xfId="68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23" xfId="350"/>
    <cellStyle name="40% - Accent6 24" xfId="364"/>
    <cellStyle name="40% - Accent6 25" xfId="378"/>
    <cellStyle name="40% - Accent6 26" xfId="392"/>
    <cellStyle name="40% - Accent6 3" xfId="70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24" xfId="337"/>
    <cellStyle name="Normal 25" xfId="351"/>
    <cellStyle name="Normal 26" xfId="365"/>
    <cellStyle name="Normal 27" xfId="379"/>
    <cellStyle name="Normal 3" xfId="43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24" xfId="338"/>
    <cellStyle name="Note 25" xfId="352"/>
    <cellStyle name="Note 26" xfId="366"/>
    <cellStyle name="Note 27" xfId="380"/>
    <cellStyle name="Note 3" xfId="44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ISX Price Index for April 2012</a:t>
            </a:r>
            <a:endParaRPr lang="ar-IQ"/>
          </a:p>
        </c:rich>
      </c:tx>
      <c:layout>
        <c:manualLayout>
          <c:xMode val="edge"/>
          <c:yMode val="edge"/>
          <c:x val="0.25416324544218027"/>
          <c:y val="3.5053672183192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6989484802441E-2"/>
          <c:y val="0.1642158203278482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779819594873308E-2"/>
                  <c:y val="6.5834315620727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257152139710071E-2"/>
                  <c:y val="-5.155987238122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9052270761008767E-2"/>
                  <c:y val="6.0720824531079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7528208834817E-2"/>
                  <c:y val="-5.7838967733823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482654897623194E-2"/>
                  <c:y val="7.0906376223930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703733312890826E-2"/>
                  <c:y val="-5.984817766042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7619068478748916E-2"/>
                  <c:y val="5.4531566787684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102548377558511E-2"/>
                  <c:y val="-7.0688229839533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28082894366994E-2"/>
                  <c:y val="7.248306536533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7829437042128773E-2"/>
                  <c:y val="-5.7335722256274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2608824083488782E-2"/>
                  <c:y val="5.9469721973376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43847265239E-2"/>
                  <c:y val="-5.2918729470193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5.5082491936237689E-2"/>
                  <c:y val="5.2771307778144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9986656217470933E-2"/>
                  <c:y val="-6.0683986357992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4.0404028161925773E-2"/>
                  <c:y val="5.1896207584830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6200067052204224E-3"/>
                  <c:y val="-6.7864271457085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[1]مؤشر!$B$1:$W$1</c:f>
              <c:strCache>
                <c:ptCount val="22"/>
                <c:pt idx="0">
                  <c:v> 1/4</c:v>
                </c:pt>
                <c:pt idx="1">
                  <c:v> 2/4</c:v>
                </c:pt>
                <c:pt idx="2">
                  <c:v> 3/4</c:v>
                </c:pt>
                <c:pt idx="3">
                  <c:v> 4/4</c:v>
                </c:pt>
                <c:pt idx="4">
                  <c:v> 5/4</c:v>
                </c:pt>
                <c:pt idx="5">
                  <c:v> 8/4</c:v>
                </c:pt>
                <c:pt idx="6">
                  <c:v> 9/4</c:v>
                </c:pt>
                <c:pt idx="7">
                  <c:v> 10/4</c:v>
                </c:pt>
                <c:pt idx="8">
                  <c:v> 11/4</c:v>
                </c:pt>
                <c:pt idx="9">
                  <c:v> 12/4</c:v>
                </c:pt>
                <c:pt idx="10">
                  <c:v> 15/4</c:v>
                </c:pt>
                <c:pt idx="11">
                  <c:v> 16/4</c:v>
                </c:pt>
                <c:pt idx="12">
                  <c:v> 17/4</c:v>
                </c:pt>
                <c:pt idx="13">
                  <c:v> 18/4</c:v>
                </c:pt>
                <c:pt idx="14">
                  <c:v> 19/4</c:v>
                </c:pt>
                <c:pt idx="15">
                  <c:v> 22/4</c:v>
                </c:pt>
                <c:pt idx="16">
                  <c:v> 23/4</c:v>
                </c:pt>
                <c:pt idx="17">
                  <c:v> 24/4</c:v>
                </c:pt>
                <c:pt idx="18">
                  <c:v> 25/4</c:v>
                </c:pt>
                <c:pt idx="19">
                  <c:v> 26/4</c:v>
                </c:pt>
                <c:pt idx="20">
                  <c:v> 29/4</c:v>
                </c:pt>
                <c:pt idx="21">
                  <c:v> 30/4</c:v>
                </c:pt>
              </c:strCache>
            </c:strRef>
          </c:cat>
          <c:val>
            <c:numRef>
              <c:f>[1]مؤشر!$B$2:$W$2</c:f>
              <c:numCache>
                <c:formatCode>General</c:formatCode>
                <c:ptCount val="22"/>
                <c:pt idx="0">
                  <c:v>122.45</c:v>
                </c:pt>
                <c:pt idx="1">
                  <c:v>122.23</c:v>
                </c:pt>
                <c:pt idx="2">
                  <c:v>122.02</c:v>
                </c:pt>
                <c:pt idx="3">
                  <c:v>121.61</c:v>
                </c:pt>
                <c:pt idx="4">
                  <c:v>120.9</c:v>
                </c:pt>
                <c:pt idx="5">
                  <c:v>120.61</c:v>
                </c:pt>
                <c:pt idx="6">
                  <c:v>120.55</c:v>
                </c:pt>
                <c:pt idx="7">
                  <c:v>120.08</c:v>
                </c:pt>
                <c:pt idx="8">
                  <c:v>119.57</c:v>
                </c:pt>
                <c:pt idx="9">
                  <c:v>119.3</c:v>
                </c:pt>
                <c:pt idx="10">
                  <c:v>118.05</c:v>
                </c:pt>
                <c:pt idx="11">
                  <c:v>118.83</c:v>
                </c:pt>
                <c:pt idx="12">
                  <c:v>118.66</c:v>
                </c:pt>
                <c:pt idx="13">
                  <c:v>118.41</c:v>
                </c:pt>
                <c:pt idx="14">
                  <c:v>118.64</c:v>
                </c:pt>
                <c:pt idx="15">
                  <c:v>118.16</c:v>
                </c:pt>
                <c:pt idx="16">
                  <c:v>118.19</c:v>
                </c:pt>
                <c:pt idx="17">
                  <c:v>118.67</c:v>
                </c:pt>
                <c:pt idx="18">
                  <c:v>118.09</c:v>
                </c:pt>
                <c:pt idx="19">
                  <c:v>118.16</c:v>
                </c:pt>
                <c:pt idx="20">
                  <c:v>117.99</c:v>
                </c:pt>
                <c:pt idx="21">
                  <c:v>118.06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5872"/>
        <c:axId val="45802624"/>
      </c:lineChart>
      <c:catAx>
        <c:axId val="4577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45802624"/>
        <c:crosses val="autoZero"/>
        <c:auto val="1"/>
        <c:lblAlgn val="ctr"/>
        <c:lblOffset val="100"/>
        <c:noMultiLvlLbl val="0"/>
      </c:catAx>
      <c:valAx>
        <c:axId val="45802624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txPr>
          <a:bodyPr rot="0" vert="horz"/>
          <a:lstStyle/>
          <a:p>
            <a:pPr>
              <a:defRPr sz="105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4577587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sz="12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69322457937"/>
          <c:y val="2.65781422292627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2822034197532975E-2"/>
                  <c:y val="-5.1062448554877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627833957996382E-2"/>
                  <c:y val="6.0855425616176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0649127769717294E-2"/>
                  <c:y val="-6.09256239419776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3923722593487549E-2"/>
                  <c:y val="6.5476401248660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4741936986653375E-2"/>
                  <c:y val="-8.2218080728074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331050248847127E-2"/>
                  <c:y val="7.217102300082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23/4</c:v>
                </c:pt>
                <c:pt idx="1">
                  <c:v> 24/4</c:v>
                </c:pt>
                <c:pt idx="2">
                  <c:v> 25/4</c:v>
                </c:pt>
                <c:pt idx="3">
                  <c:v> 26/4</c:v>
                </c:pt>
                <c:pt idx="4">
                  <c:v> 29/4</c:v>
                </c:pt>
                <c:pt idx="5">
                  <c:v> 30/4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1069243716</c:v>
                </c:pt>
                <c:pt idx="1">
                  <c:v>820775004</c:v>
                </c:pt>
                <c:pt idx="2">
                  <c:v>987422848</c:v>
                </c:pt>
                <c:pt idx="3">
                  <c:v>618316749</c:v>
                </c:pt>
                <c:pt idx="4">
                  <c:v>1882994904</c:v>
                </c:pt>
                <c:pt idx="5">
                  <c:v>700400971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64256"/>
        <c:axId val="99665792"/>
      </c:lineChart>
      <c:catAx>
        <c:axId val="9966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99665792"/>
        <c:crosses val="autoZero"/>
        <c:auto val="1"/>
        <c:lblAlgn val="ctr"/>
        <c:lblOffset val="100"/>
        <c:noMultiLvlLbl val="0"/>
      </c:catAx>
      <c:valAx>
        <c:axId val="99665792"/>
        <c:scaling>
          <c:orientation val="minMax"/>
          <c:max val="30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9966425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Trading Volume (million ID)</a:t>
            </a:r>
            <a:endParaRPr lang="ar-IQ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1741255651003827E-2"/>
                  <c:y val="-8.1046004218797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3906611562408927E-2"/>
                  <c:y val="8.1138109270083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4579799716717302E-2"/>
                  <c:y val="-7.2018743055891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1620156911223437E-2"/>
                  <c:y val="6.5803584367904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7532296137353119E-2"/>
                  <c:y val="-8.2006022253353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1442146961116778E-2"/>
                  <c:y val="6.4287071478028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23/4</c:v>
                </c:pt>
                <c:pt idx="1">
                  <c:v> 24/4</c:v>
                </c:pt>
                <c:pt idx="2">
                  <c:v> 25/4</c:v>
                </c:pt>
                <c:pt idx="3">
                  <c:v> 26/4</c:v>
                </c:pt>
                <c:pt idx="4">
                  <c:v> 29/4</c:v>
                </c:pt>
                <c:pt idx="5">
                  <c:v> 30/4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2059402896</c:v>
                </c:pt>
                <c:pt idx="1">
                  <c:v>1412948657</c:v>
                </c:pt>
                <c:pt idx="2">
                  <c:v>2018983041</c:v>
                </c:pt>
                <c:pt idx="3">
                  <c:v>1446287376</c:v>
                </c:pt>
                <c:pt idx="4">
                  <c:v>4762483674</c:v>
                </c:pt>
                <c:pt idx="5">
                  <c:v>1521752588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13536"/>
        <c:axId val="98910208"/>
      </c:lineChart>
      <c:catAx>
        <c:axId val="977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98910208"/>
        <c:crosses val="autoZero"/>
        <c:auto val="1"/>
        <c:lblAlgn val="ctr"/>
        <c:lblOffset val="100"/>
        <c:noMultiLvlLbl val="0"/>
      </c:catAx>
      <c:valAx>
        <c:axId val="98910208"/>
        <c:scaling>
          <c:orientation val="minMax"/>
          <c:max val="55000000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9771353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76200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95250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537729</xdr:colOff>
      <xdr:row>19</xdr:row>
      <xdr:rowOff>90055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9</xdr:col>
      <xdr:colOff>632979</xdr:colOff>
      <xdr:row>37</xdr:row>
      <xdr:rowOff>128154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39</xdr:row>
      <xdr:rowOff>0</xdr:rowOff>
    </xdr:from>
    <xdr:to>
      <xdr:col>9</xdr:col>
      <xdr:colOff>585354</xdr:colOff>
      <xdr:row>56</xdr:row>
      <xdr:rowOff>13854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30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1/4</v>
          </cell>
          <cell r="C1" t="str">
            <v xml:space="preserve"> 2/4</v>
          </cell>
          <cell r="D1" t="str">
            <v xml:space="preserve"> 3/4</v>
          </cell>
          <cell r="E1" t="str">
            <v xml:space="preserve"> 4/4</v>
          </cell>
          <cell r="F1" t="str">
            <v xml:space="preserve"> 5/4</v>
          </cell>
          <cell r="G1" t="str">
            <v xml:space="preserve"> 8/4</v>
          </cell>
          <cell r="H1" t="str">
            <v xml:space="preserve"> 9/4</v>
          </cell>
          <cell r="I1" t="str">
            <v xml:space="preserve"> 10/4</v>
          </cell>
          <cell r="J1" t="str">
            <v xml:space="preserve"> 11/4</v>
          </cell>
          <cell r="K1" t="str">
            <v xml:space="preserve"> 12/4</v>
          </cell>
          <cell r="L1" t="str">
            <v xml:space="preserve"> 15/4</v>
          </cell>
          <cell r="M1" t="str">
            <v xml:space="preserve"> 16/4</v>
          </cell>
          <cell r="N1" t="str">
            <v xml:space="preserve"> 17/4</v>
          </cell>
          <cell r="O1" t="str">
            <v xml:space="preserve"> 18/4</v>
          </cell>
          <cell r="P1" t="str">
            <v xml:space="preserve"> 19/4</v>
          </cell>
          <cell r="Q1" t="str">
            <v xml:space="preserve"> 22/4</v>
          </cell>
          <cell r="R1" t="str">
            <v xml:space="preserve"> 23/4</v>
          </cell>
          <cell r="S1" t="str">
            <v xml:space="preserve"> 24/4</v>
          </cell>
          <cell r="T1" t="str">
            <v xml:space="preserve"> 25/4</v>
          </cell>
          <cell r="U1" t="str">
            <v xml:space="preserve"> 26/4</v>
          </cell>
          <cell r="V1" t="str">
            <v xml:space="preserve"> 29/4</v>
          </cell>
          <cell r="W1" t="str">
            <v xml:space="preserve"> 30/4</v>
          </cell>
        </row>
        <row r="2">
          <cell r="A2">
            <v>2012</v>
          </cell>
          <cell r="B2">
            <v>122.45</v>
          </cell>
          <cell r="C2">
            <v>122.23</v>
          </cell>
          <cell r="D2">
            <v>122.02</v>
          </cell>
          <cell r="E2">
            <v>121.61</v>
          </cell>
          <cell r="F2">
            <v>120.9</v>
          </cell>
          <cell r="G2">
            <v>120.61</v>
          </cell>
          <cell r="H2">
            <v>120.55</v>
          </cell>
          <cell r="I2">
            <v>120.08</v>
          </cell>
          <cell r="J2">
            <v>119.57</v>
          </cell>
          <cell r="K2">
            <v>119.3</v>
          </cell>
          <cell r="L2">
            <v>118.05</v>
          </cell>
          <cell r="M2">
            <v>118.83</v>
          </cell>
          <cell r="N2">
            <v>118.66</v>
          </cell>
          <cell r="O2">
            <v>118.41</v>
          </cell>
          <cell r="P2">
            <v>118.64</v>
          </cell>
          <cell r="Q2">
            <v>118.16</v>
          </cell>
          <cell r="R2">
            <v>118.19</v>
          </cell>
          <cell r="S2">
            <v>118.67</v>
          </cell>
          <cell r="T2">
            <v>118.09</v>
          </cell>
          <cell r="U2">
            <v>118.16</v>
          </cell>
          <cell r="V2">
            <v>117.99</v>
          </cell>
          <cell r="W2">
            <v>118.06</v>
          </cell>
        </row>
      </sheetData>
      <sheetData sheetId="1">
        <row r="1">
          <cell r="B1" t="str">
            <v xml:space="preserve"> 23/4</v>
          </cell>
          <cell r="C1" t="str">
            <v xml:space="preserve"> 24/4</v>
          </cell>
          <cell r="D1" t="str">
            <v xml:space="preserve"> 25/4</v>
          </cell>
          <cell r="E1" t="str">
            <v xml:space="preserve"> 26/4</v>
          </cell>
          <cell r="F1" t="str">
            <v xml:space="preserve"> 29/4</v>
          </cell>
          <cell r="G1" t="str">
            <v xml:space="preserve"> 30/4</v>
          </cell>
        </row>
        <row r="2">
          <cell r="A2" t="str">
            <v>عدد الاسهم</v>
          </cell>
          <cell r="B2">
            <v>1069243716</v>
          </cell>
          <cell r="C2">
            <v>820775004</v>
          </cell>
          <cell r="D2">
            <v>987422848</v>
          </cell>
          <cell r="E2">
            <v>618316749</v>
          </cell>
          <cell r="F2">
            <v>1882994904</v>
          </cell>
          <cell r="G2">
            <v>700400971</v>
          </cell>
        </row>
      </sheetData>
      <sheetData sheetId="2">
        <row r="1">
          <cell r="B1" t="str">
            <v xml:space="preserve"> 23/4</v>
          </cell>
          <cell r="C1" t="str">
            <v xml:space="preserve"> 24/4</v>
          </cell>
          <cell r="D1" t="str">
            <v xml:space="preserve"> 25/4</v>
          </cell>
          <cell r="E1" t="str">
            <v xml:space="preserve"> 26/4</v>
          </cell>
          <cell r="F1" t="str">
            <v xml:space="preserve"> 29/4</v>
          </cell>
          <cell r="G1" t="str">
            <v xml:space="preserve"> 30/4</v>
          </cell>
        </row>
        <row r="2">
          <cell r="A2" t="str">
            <v>القيمة المتداولة</v>
          </cell>
          <cell r="B2">
            <v>2059402896</v>
          </cell>
          <cell r="C2">
            <v>1412948657</v>
          </cell>
          <cell r="D2">
            <v>2018983041</v>
          </cell>
          <cell r="E2">
            <v>1446287376</v>
          </cell>
          <cell r="F2">
            <v>4762483674</v>
          </cell>
          <cell r="G2">
            <v>1521752588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3"/>
  <sheetViews>
    <sheetView topLeftCell="A22" workbookViewId="0">
      <selection activeCell="G7" sqref="G7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20.25" x14ac:dyDescent="0.3">
      <c r="B1" s="69" t="s">
        <v>0</v>
      </c>
      <c r="C1" s="32"/>
      <c r="D1" s="32"/>
    </row>
    <row r="2" spans="2:14" ht="20.25" customHeight="1" x14ac:dyDescent="0.25">
      <c r="B2" s="70" t="s">
        <v>239</v>
      </c>
      <c r="C2" s="31"/>
      <c r="D2" s="31"/>
    </row>
    <row r="3" spans="2:14" ht="15.75" x14ac:dyDescent="0.25">
      <c r="B3" s="70" t="s">
        <v>1</v>
      </c>
      <c r="C3" s="31"/>
      <c r="D3" s="31"/>
    </row>
    <row r="4" spans="2:14" ht="15.75" x14ac:dyDescent="0.25">
      <c r="B4" s="70" t="s">
        <v>2</v>
      </c>
      <c r="C4" s="153">
        <v>118.06</v>
      </c>
      <c r="D4" s="153"/>
    </row>
    <row r="5" spans="2:14" ht="15.75" x14ac:dyDescent="0.25">
      <c r="B5" s="70" t="s">
        <v>3</v>
      </c>
      <c r="C5" s="158">
        <v>0.06</v>
      </c>
      <c r="D5" s="158"/>
    </row>
    <row r="6" spans="2:14" ht="15.75" x14ac:dyDescent="0.25">
      <c r="B6" s="70" t="s">
        <v>4</v>
      </c>
      <c r="C6" s="95">
        <f>N73</f>
        <v>1521752588</v>
      </c>
      <c r="D6" s="95"/>
    </row>
    <row r="7" spans="2:14" ht="15.75" x14ac:dyDescent="0.25">
      <c r="B7" s="70" t="s">
        <v>5</v>
      </c>
      <c r="C7" s="95">
        <f>M73</f>
        <v>700400971</v>
      </c>
      <c r="D7" s="95"/>
      <c r="G7" s="33"/>
      <c r="H7" s="33"/>
      <c r="I7" s="33"/>
      <c r="J7" s="33"/>
    </row>
    <row r="8" spans="2:14" ht="15.75" x14ac:dyDescent="0.25">
      <c r="B8" s="70" t="s">
        <v>6</v>
      </c>
      <c r="C8" s="68">
        <f>L73</f>
        <v>354</v>
      </c>
      <c r="D8" s="31"/>
      <c r="H8" s="33"/>
      <c r="J8" s="33"/>
    </row>
    <row r="9" spans="2:14" ht="15.75" x14ac:dyDescent="0.25">
      <c r="B9" s="70" t="s">
        <v>7</v>
      </c>
      <c r="C9" s="30">
        <v>85</v>
      </c>
      <c r="D9" s="31"/>
      <c r="H9" s="33"/>
      <c r="J9" s="33"/>
    </row>
    <row r="10" spans="2:14" ht="15.75" x14ac:dyDescent="0.25">
      <c r="B10" s="70" t="s">
        <v>8</v>
      </c>
      <c r="C10" s="30">
        <v>44</v>
      </c>
      <c r="D10" s="31"/>
    </row>
    <row r="11" spans="2:14" ht="15.75" x14ac:dyDescent="0.25">
      <c r="B11" s="70" t="s">
        <v>9</v>
      </c>
      <c r="C11" s="30">
        <v>20</v>
      </c>
      <c r="D11" s="31"/>
    </row>
    <row r="12" spans="2:14" ht="15.75" x14ac:dyDescent="0.25">
      <c r="B12" s="70" t="s">
        <v>10</v>
      </c>
      <c r="C12" s="30">
        <v>13</v>
      </c>
      <c r="D12" s="31"/>
    </row>
    <row r="13" spans="2:14" ht="15.75" x14ac:dyDescent="0.25">
      <c r="B13" s="70" t="s">
        <v>152</v>
      </c>
      <c r="C13" s="30">
        <v>11</v>
      </c>
      <c r="D13" s="31"/>
    </row>
    <row r="14" spans="2:14" ht="15.75" x14ac:dyDescent="0.25">
      <c r="B14" s="70" t="s">
        <v>96</v>
      </c>
      <c r="C14" s="30">
        <v>7</v>
      </c>
      <c r="D14" s="31"/>
    </row>
    <row r="15" spans="2:14" ht="15.75" x14ac:dyDescent="0.25">
      <c r="B15" s="70" t="s">
        <v>151</v>
      </c>
      <c r="C15" s="30">
        <v>23</v>
      </c>
      <c r="D15" s="31"/>
    </row>
    <row r="16" spans="2:14" ht="45.75" customHeight="1" x14ac:dyDescent="0.2">
      <c r="B16" s="29" t="s">
        <v>62</v>
      </c>
      <c r="C16" s="28" t="s">
        <v>12</v>
      </c>
      <c r="D16" s="28" t="s">
        <v>13</v>
      </c>
      <c r="E16" s="28" t="s">
        <v>14</v>
      </c>
      <c r="F16" s="28" t="s">
        <v>15</v>
      </c>
      <c r="G16" s="28" t="s">
        <v>16</v>
      </c>
      <c r="H16" s="28" t="s">
        <v>17</v>
      </c>
      <c r="I16" s="28" t="s">
        <v>18</v>
      </c>
      <c r="J16" s="28" t="s">
        <v>19</v>
      </c>
      <c r="K16" s="28" t="s">
        <v>20</v>
      </c>
      <c r="L16" s="28" t="s">
        <v>132</v>
      </c>
      <c r="M16" s="28" t="s">
        <v>5</v>
      </c>
      <c r="N16" s="28" t="s">
        <v>22</v>
      </c>
    </row>
    <row r="17" spans="2:15" ht="12" customHeight="1" x14ac:dyDescent="0.2">
      <c r="B17" s="99" t="s">
        <v>23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1"/>
    </row>
    <row r="18" spans="2:15" ht="12" customHeight="1" x14ac:dyDescent="0.2">
      <c r="B18" s="34" t="s">
        <v>126</v>
      </c>
      <c r="C18" s="36" t="s">
        <v>144</v>
      </c>
      <c r="D18" s="151">
        <v>1.25</v>
      </c>
      <c r="E18" s="151">
        <v>1.25</v>
      </c>
      <c r="F18" s="151">
        <v>1.24</v>
      </c>
      <c r="G18" s="151">
        <v>1.24</v>
      </c>
      <c r="H18" s="151">
        <v>1.25</v>
      </c>
      <c r="I18" s="151">
        <v>1.24</v>
      </c>
      <c r="J18" s="151">
        <v>1.25</v>
      </c>
      <c r="K18" s="148">
        <v>-0.8</v>
      </c>
      <c r="L18" s="150">
        <v>4</v>
      </c>
      <c r="M18" s="149">
        <v>10150000</v>
      </c>
      <c r="N18" s="149">
        <v>12623000</v>
      </c>
      <c r="O18" s="154"/>
    </row>
    <row r="19" spans="2:15" ht="12" customHeight="1" x14ac:dyDescent="0.2">
      <c r="B19" s="34" t="s">
        <v>24</v>
      </c>
      <c r="C19" s="36" t="s">
        <v>172</v>
      </c>
      <c r="D19" s="151">
        <v>2.4500000000000002</v>
      </c>
      <c r="E19" s="151">
        <v>2.5299999999999998</v>
      </c>
      <c r="F19" s="151">
        <v>2.44</v>
      </c>
      <c r="G19" s="151">
        <v>2.4500000000000002</v>
      </c>
      <c r="H19" s="151">
        <v>2.4500000000000002</v>
      </c>
      <c r="I19" s="151">
        <v>2.44</v>
      </c>
      <c r="J19" s="151">
        <v>2.4500000000000002</v>
      </c>
      <c r="K19" s="148">
        <v>-0.41</v>
      </c>
      <c r="L19" s="150">
        <v>27</v>
      </c>
      <c r="M19" s="149">
        <v>48786634</v>
      </c>
      <c r="N19" s="149">
        <v>119603109</v>
      </c>
      <c r="O19" s="154"/>
    </row>
    <row r="20" spans="2:15" ht="12" customHeight="1" x14ac:dyDescent="0.2">
      <c r="B20" s="34" t="s">
        <v>97</v>
      </c>
      <c r="C20" s="34" t="s">
        <v>206</v>
      </c>
      <c r="D20" s="151">
        <v>1.07</v>
      </c>
      <c r="E20" s="151">
        <v>1.07</v>
      </c>
      <c r="F20" s="151">
        <v>1.07</v>
      </c>
      <c r="G20" s="151">
        <v>1.07</v>
      </c>
      <c r="H20" s="151">
        <v>1.07</v>
      </c>
      <c r="I20" s="151">
        <v>1.07</v>
      </c>
      <c r="J20" s="151">
        <v>1.07</v>
      </c>
      <c r="K20" s="148">
        <v>0</v>
      </c>
      <c r="L20" s="150">
        <v>3</v>
      </c>
      <c r="M20" s="149">
        <v>112000000</v>
      </c>
      <c r="N20" s="149">
        <v>119840000</v>
      </c>
      <c r="O20" s="154"/>
    </row>
    <row r="21" spans="2:15" ht="12" customHeight="1" x14ac:dyDescent="0.2">
      <c r="B21" s="34" t="s">
        <v>128</v>
      </c>
      <c r="C21" s="36" t="s">
        <v>174</v>
      </c>
      <c r="D21" s="151">
        <v>0.95</v>
      </c>
      <c r="E21" s="151">
        <v>0.95</v>
      </c>
      <c r="F21" s="151">
        <v>0.94</v>
      </c>
      <c r="G21" s="151">
        <v>0.94</v>
      </c>
      <c r="H21" s="151">
        <v>0.95</v>
      </c>
      <c r="I21" s="151">
        <v>0.95</v>
      </c>
      <c r="J21" s="151">
        <v>0.95</v>
      </c>
      <c r="K21" s="148">
        <v>0</v>
      </c>
      <c r="L21" s="150">
        <v>16</v>
      </c>
      <c r="M21" s="149">
        <v>59983893</v>
      </c>
      <c r="N21" s="149">
        <v>56504859</v>
      </c>
      <c r="O21" s="154"/>
    </row>
    <row r="22" spans="2:15" ht="12" customHeight="1" x14ac:dyDescent="0.2">
      <c r="B22" s="34" t="s">
        <v>25</v>
      </c>
      <c r="C22" s="36" t="s">
        <v>161</v>
      </c>
      <c r="D22" s="151">
        <v>0.85</v>
      </c>
      <c r="E22" s="151">
        <v>0.85</v>
      </c>
      <c r="F22" s="151">
        <v>0.85</v>
      </c>
      <c r="G22" s="151">
        <v>0.85</v>
      </c>
      <c r="H22" s="151">
        <v>0.85</v>
      </c>
      <c r="I22" s="151">
        <v>0.85</v>
      </c>
      <c r="J22" s="151">
        <v>0.85</v>
      </c>
      <c r="K22" s="148">
        <v>0</v>
      </c>
      <c r="L22" s="150">
        <v>9</v>
      </c>
      <c r="M22" s="149">
        <v>57328271</v>
      </c>
      <c r="N22" s="149">
        <v>48729030</v>
      </c>
      <c r="O22" s="154"/>
    </row>
    <row r="23" spans="2:15" ht="12" customHeight="1" x14ac:dyDescent="0.2">
      <c r="B23" s="34" t="s">
        <v>80</v>
      </c>
      <c r="C23" s="36" t="s">
        <v>153</v>
      </c>
      <c r="D23" s="151">
        <v>3.4</v>
      </c>
      <c r="E23" s="151">
        <v>3.4</v>
      </c>
      <c r="F23" s="151">
        <v>3.4</v>
      </c>
      <c r="G23" s="151">
        <v>3.4</v>
      </c>
      <c r="H23" s="151">
        <v>3.4</v>
      </c>
      <c r="I23" s="151">
        <v>3.4</v>
      </c>
      <c r="J23" s="151">
        <v>3.4</v>
      </c>
      <c r="K23" s="148">
        <v>0</v>
      </c>
      <c r="L23" s="150">
        <v>4</v>
      </c>
      <c r="M23" s="149">
        <v>9600000</v>
      </c>
      <c r="N23" s="149">
        <v>32640000</v>
      </c>
      <c r="O23" s="154"/>
    </row>
    <row r="24" spans="2:15" ht="12" customHeight="1" x14ac:dyDescent="0.2">
      <c r="B24" s="34" t="s">
        <v>162</v>
      </c>
      <c r="C24" s="36" t="s">
        <v>163</v>
      </c>
      <c r="D24" s="151">
        <v>3.3</v>
      </c>
      <c r="E24" s="151">
        <v>3.3</v>
      </c>
      <c r="F24" s="151">
        <v>3.3</v>
      </c>
      <c r="G24" s="151">
        <v>3.3</v>
      </c>
      <c r="H24" s="151">
        <v>3.24</v>
      </c>
      <c r="I24" s="151">
        <v>3.3</v>
      </c>
      <c r="J24" s="151">
        <v>3.21</v>
      </c>
      <c r="K24" s="148">
        <v>2.8</v>
      </c>
      <c r="L24" s="150">
        <v>3</v>
      </c>
      <c r="M24" s="149">
        <v>10000000</v>
      </c>
      <c r="N24" s="149">
        <v>33000000</v>
      </c>
      <c r="O24" s="154"/>
    </row>
    <row r="25" spans="2:15" ht="12" customHeight="1" x14ac:dyDescent="0.2">
      <c r="B25" s="34" t="s">
        <v>99</v>
      </c>
      <c r="C25" s="36" t="s">
        <v>170</v>
      </c>
      <c r="D25" s="151">
        <v>0.86</v>
      </c>
      <c r="E25" s="151">
        <v>0.87</v>
      </c>
      <c r="F25" s="151">
        <v>0.86</v>
      </c>
      <c r="G25" s="151">
        <v>0.87</v>
      </c>
      <c r="H25" s="151">
        <v>0.86</v>
      </c>
      <c r="I25" s="151">
        <v>0.87</v>
      </c>
      <c r="J25" s="151">
        <v>0.87</v>
      </c>
      <c r="K25" s="148">
        <v>0</v>
      </c>
      <c r="L25" s="150">
        <v>3</v>
      </c>
      <c r="M25" s="149">
        <v>3348747</v>
      </c>
      <c r="N25" s="149">
        <v>2899922</v>
      </c>
      <c r="O25" s="154"/>
    </row>
    <row r="26" spans="2:15" ht="12" customHeight="1" x14ac:dyDescent="0.2">
      <c r="B26" s="34" t="s">
        <v>82</v>
      </c>
      <c r="C26" s="36" t="s">
        <v>212</v>
      </c>
      <c r="D26" s="151">
        <v>0.88</v>
      </c>
      <c r="E26" s="151">
        <v>0.88</v>
      </c>
      <c r="F26" s="151">
        <v>0.88</v>
      </c>
      <c r="G26" s="151">
        <v>0.88</v>
      </c>
      <c r="H26" s="151">
        <v>0.88</v>
      </c>
      <c r="I26" s="151">
        <v>0.88</v>
      </c>
      <c r="J26" s="151">
        <v>0.88</v>
      </c>
      <c r="K26" s="148">
        <v>0</v>
      </c>
      <c r="L26" s="150">
        <v>14</v>
      </c>
      <c r="M26" s="149">
        <v>46150000</v>
      </c>
      <c r="N26" s="149">
        <v>40612000</v>
      </c>
      <c r="O26" s="154"/>
    </row>
    <row r="27" spans="2:15" ht="12" customHeight="1" x14ac:dyDescent="0.2">
      <c r="B27" s="34" t="s">
        <v>220</v>
      </c>
      <c r="C27" s="36" t="s">
        <v>221</v>
      </c>
      <c r="D27" s="151">
        <v>0.75</v>
      </c>
      <c r="E27" s="151">
        <v>0.75</v>
      </c>
      <c r="F27" s="151">
        <v>0.75</v>
      </c>
      <c r="G27" s="151">
        <v>0.75</v>
      </c>
      <c r="H27" s="151">
        <v>0.75</v>
      </c>
      <c r="I27" s="151">
        <v>0.75</v>
      </c>
      <c r="J27" s="151">
        <v>0.75</v>
      </c>
      <c r="K27" s="148">
        <v>0</v>
      </c>
      <c r="L27" s="150">
        <v>2</v>
      </c>
      <c r="M27" s="149">
        <v>1000000</v>
      </c>
      <c r="N27" s="149">
        <v>750000</v>
      </c>
      <c r="O27" s="154"/>
    </row>
    <row r="28" spans="2:15" ht="12" customHeight="1" x14ac:dyDescent="0.2">
      <c r="B28" s="34" t="s">
        <v>184</v>
      </c>
      <c r="C28" s="36" t="s">
        <v>185</v>
      </c>
      <c r="D28" s="151">
        <v>1.86</v>
      </c>
      <c r="E28" s="151">
        <v>1.88</v>
      </c>
      <c r="F28" s="151">
        <v>1.86</v>
      </c>
      <c r="G28" s="151">
        <v>1.87</v>
      </c>
      <c r="H28" s="151">
        <v>1.86</v>
      </c>
      <c r="I28" s="151">
        <v>1.88</v>
      </c>
      <c r="J28" s="151">
        <v>1.87</v>
      </c>
      <c r="K28" s="148">
        <v>0.53</v>
      </c>
      <c r="L28" s="150">
        <v>12</v>
      </c>
      <c r="M28" s="149">
        <v>19871916</v>
      </c>
      <c r="N28" s="149">
        <v>37210483</v>
      </c>
      <c r="O28" s="154"/>
    </row>
    <row r="29" spans="2:15" ht="12" customHeight="1" x14ac:dyDescent="0.2">
      <c r="B29" s="34" t="s">
        <v>207</v>
      </c>
      <c r="C29" s="36" t="s">
        <v>208</v>
      </c>
      <c r="D29" s="151">
        <v>2.06</v>
      </c>
      <c r="E29" s="151">
        <v>2.06</v>
      </c>
      <c r="F29" s="151">
        <v>2.0499999999999998</v>
      </c>
      <c r="G29" s="151">
        <v>2.06</v>
      </c>
      <c r="H29" s="151">
        <v>2.0699999999999998</v>
      </c>
      <c r="I29" s="151">
        <v>2.06</v>
      </c>
      <c r="J29" s="151">
        <v>2.0499999999999998</v>
      </c>
      <c r="K29" s="148">
        <v>0.49</v>
      </c>
      <c r="L29" s="150">
        <v>3</v>
      </c>
      <c r="M29" s="149">
        <v>8700000</v>
      </c>
      <c r="N29" s="149">
        <v>17902000</v>
      </c>
      <c r="O29" s="154"/>
    </row>
    <row r="30" spans="2:15" ht="12" customHeight="1" x14ac:dyDescent="0.2">
      <c r="B30" s="34" t="s">
        <v>26</v>
      </c>
      <c r="C30" s="36" t="s">
        <v>219</v>
      </c>
      <c r="D30" s="151">
        <v>0.87</v>
      </c>
      <c r="E30" s="151">
        <v>0.87</v>
      </c>
      <c r="F30" s="151">
        <v>0.87</v>
      </c>
      <c r="G30" s="151">
        <v>0.87</v>
      </c>
      <c r="H30" s="151">
        <v>0.88</v>
      </c>
      <c r="I30" s="151">
        <v>0.87</v>
      </c>
      <c r="J30" s="151">
        <v>0.88</v>
      </c>
      <c r="K30" s="148">
        <v>-1.1399999999999999</v>
      </c>
      <c r="L30" s="150">
        <v>2</v>
      </c>
      <c r="M30" s="149">
        <v>3000000</v>
      </c>
      <c r="N30" s="149">
        <v>2610000</v>
      </c>
      <c r="O30" s="154"/>
    </row>
    <row r="31" spans="2:15" ht="12" customHeight="1" x14ac:dyDescent="0.2">
      <c r="B31" s="34" t="s">
        <v>181</v>
      </c>
      <c r="C31" s="36" t="s">
        <v>191</v>
      </c>
      <c r="D31" s="151">
        <v>0.93</v>
      </c>
      <c r="E31" s="151">
        <v>0.93</v>
      </c>
      <c r="F31" s="151">
        <v>0.93</v>
      </c>
      <c r="G31" s="151">
        <v>0.93</v>
      </c>
      <c r="H31" s="151">
        <v>0.94</v>
      </c>
      <c r="I31" s="151">
        <v>0.93</v>
      </c>
      <c r="J31" s="151">
        <v>0.94</v>
      </c>
      <c r="K31" s="148">
        <v>-1.06</v>
      </c>
      <c r="L31" s="150">
        <v>6</v>
      </c>
      <c r="M31" s="149">
        <v>28000000</v>
      </c>
      <c r="N31" s="149">
        <v>26040000</v>
      </c>
      <c r="O31" s="154"/>
    </row>
    <row r="32" spans="2:15" ht="12" customHeight="1" x14ac:dyDescent="0.2">
      <c r="B32" s="34" t="s">
        <v>28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50">
        <v>108</v>
      </c>
      <c r="M32" s="149">
        <v>417919461</v>
      </c>
      <c r="N32" s="149">
        <v>550964404</v>
      </c>
      <c r="O32" s="154"/>
    </row>
    <row r="33" spans="2:15" ht="12" customHeight="1" x14ac:dyDescent="0.2">
      <c r="B33" s="96" t="s">
        <v>228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8"/>
      <c r="O33" s="52"/>
    </row>
    <row r="34" spans="2:15" ht="12" customHeight="1" x14ac:dyDescent="0.2">
      <c r="B34" s="34" t="s">
        <v>29</v>
      </c>
      <c r="C34" s="36" t="s">
        <v>193</v>
      </c>
      <c r="D34" s="151">
        <v>1.17</v>
      </c>
      <c r="E34" s="151">
        <v>1.17</v>
      </c>
      <c r="F34" s="151">
        <v>1.17</v>
      </c>
      <c r="G34" s="151">
        <v>1.17</v>
      </c>
      <c r="H34" s="151">
        <v>1.18</v>
      </c>
      <c r="I34" s="151">
        <v>1.17</v>
      </c>
      <c r="J34" s="151">
        <v>1.18</v>
      </c>
      <c r="K34" s="148">
        <v>-0.85</v>
      </c>
      <c r="L34" s="150">
        <v>4</v>
      </c>
      <c r="M34" s="149">
        <v>4000000</v>
      </c>
      <c r="N34" s="149">
        <v>4680000</v>
      </c>
      <c r="O34" s="160"/>
    </row>
    <row r="35" spans="2:15" ht="12" customHeight="1" x14ac:dyDescent="0.2">
      <c r="B35" s="34" t="s">
        <v>145</v>
      </c>
      <c r="C35" s="36" t="s">
        <v>146</v>
      </c>
      <c r="D35" s="151">
        <v>0.73</v>
      </c>
      <c r="E35" s="151">
        <v>0.73</v>
      </c>
      <c r="F35" s="151">
        <v>0.73</v>
      </c>
      <c r="G35" s="151">
        <v>0.73</v>
      </c>
      <c r="H35" s="151">
        <v>0.73</v>
      </c>
      <c r="I35" s="151">
        <v>0.73</v>
      </c>
      <c r="J35" s="151">
        <v>0.73</v>
      </c>
      <c r="K35" s="148">
        <v>0</v>
      </c>
      <c r="L35" s="150">
        <v>3</v>
      </c>
      <c r="M35" s="149">
        <v>276506</v>
      </c>
      <c r="N35" s="149">
        <v>201849</v>
      </c>
      <c r="O35" s="160"/>
    </row>
    <row r="36" spans="2:15" ht="12" customHeight="1" x14ac:dyDescent="0.2">
      <c r="B36" s="34" t="s">
        <v>229</v>
      </c>
      <c r="C36" s="88"/>
      <c r="D36" s="89"/>
      <c r="E36" s="89"/>
      <c r="F36" s="89"/>
      <c r="G36" s="89"/>
      <c r="H36" s="89"/>
      <c r="I36" s="89"/>
      <c r="J36" s="89"/>
      <c r="K36" s="90"/>
      <c r="L36" s="150">
        <v>7</v>
      </c>
      <c r="M36" s="149">
        <v>4276506</v>
      </c>
      <c r="N36" s="149">
        <v>4881849</v>
      </c>
      <c r="O36" s="160"/>
    </row>
    <row r="37" spans="2:15" ht="12" customHeight="1" x14ac:dyDescent="0.2">
      <c r="B37" s="96" t="s">
        <v>33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8"/>
    </row>
    <row r="38" spans="2:15" ht="12" customHeight="1" x14ac:dyDescent="0.2">
      <c r="B38" s="34" t="s">
        <v>34</v>
      </c>
      <c r="C38" s="36" t="s">
        <v>141</v>
      </c>
      <c r="D38" s="151">
        <v>2.85</v>
      </c>
      <c r="E38" s="151">
        <v>3.08</v>
      </c>
      <c r="F38" s="151">
        <v>2.85</v>
      </c>
      <c r="G38" s="151">
        <v>2.99</v>
      </c>
      <c r="H38" s="151">
        <v>2.77</v>
      </c>
      <c r="I38" s="151">
        <v>3.08</v>
      </c>
      <c r="J38" s="151">
        <v>2.8</v>
      </c>
      <c r="K38" s="148">
        <v>10</v>
      </c>
      <c r="L38" s="150">
        <v>35</v>
      </c>
      <c r="M38" s="149">
        <v>15158415</v>
      </c>
      <c r="N38" s="149">
        <v>45265885</v>
      </c>
      <c r="O38" s="161"/>
    </row>
    <row r="39" spans="2:15" ht="12" customHeight="1" x14ac:dyDescent="0.2">
      <c r="B39" s="34" t="s">
        <v>111</v>
      </c>
      <c r="C39" s="36" t="s">
        <v>168</v>
      </c>
      <c r="D39" s="151">
        <v>2.25</v>
      </c>
      <c r="E39" s="151">
        <v>2.25</v>
      </c>
      <c r="F39" s="151">
        <v>2.25</v>
      </c>
      <c r="G39" s="151">
        <v>2.25</v>
      </c>
      <c r="H39" s="151">
        <v>2.2999999999999998</v>
      </c>
      <c r="I39" s="151">
        <v>2.25</v>
      </c>
      <c r="J39" s="151">
        <v>2.2999999999999998</v>
      </c>
      <c r="K39" s="148">
        <v>-2.17</v>
      </c>
      <c r="L39" s="150">
        <v>2</v>
      </c>
      <c r="M39" s="149">
        <v>1050000</v>
      </c>
      <c r="N39" s="149">
        <v>2362500</v>
      </c>
      <c r="O39" s="161"/>
    </row>
    <row r="40" spans="2:15" ht="12" customHeight="1" x14ac:dyDescent="0.2">
      <c r="B40" s="34" t="s">
        <v>35</v>
      </c>
      <c r="C40" s="36" t="s">
        <v>192</v>
      </c>
      <c r="D40" s="151">
        <v>4.97</v>
      </c>
      <c r="E40" s="151">
        <v>5</v>
      </c>
      <c r="F40" s="151">
        <v>4.97</v>
      </c>
      <c r="G40" s="151">
        <v>4.9800000000000004</v>
      </c>
      <c r="H40" s="151">
        <v>4.99</v>
      </c>
      <c r="I40" s="151">
        <v>4.99</v>
      </c>
      <c r="J40" s="151">
        <v>4.9800000000000004</v>
      </c>
      <c r="K40" s="148">
        <v>0.2</v>
      </c>
      <c r="L40" s="150">
        <v>6</v>
      </c>
      <c r="M40" s="149">
        <v>1600000</v>
      </c>
      <c r="N40" s="149">
        <v>7975500</v>
      </c>
      <c r="O40" s="161"/>
    </row>
    <row r="41" spans="2:15" ht="12" customHeight="1" x14ac:dyDescent="0.2">
      <c r="B41" s="34" t="s">
        <v>183</v>
      </c>
      <c r="C41" s="34" t="s">
        <v>173</v>
      </c>
      <c r="D41" s="151">
        <v>39.06</v>
      </c>
      <c r="E41" s="151">
        <v>44.95</v>
      </c>
      <c r="F41" s="151">
        <v>39.06</v>
      </c>
      <c r="G41" s="151">
        <v>40.64</v>
      </c>
      <c r="H41" s="151">
        <v>40.01</v>
      </c>
      <c r="I41" s="151">
        <v>44.95</v>
      </c>
      <c r="J41" s="151">
        <v>41</v>
      </c>
      <c r="K41" s="148">
        <v>9.6300000000000008</v>
      </c>
      <c r="L41" s="150">
        <v>12</v>
      </c>
      <c r="M41" s="149">
        <v>294423</v>
      </c>
      <c r="N41" s="149">
        <v>11965880</v>
      </c>
      <c r="O41" s="161"/>
    </row>
    <row r="42" spans="2:15" ht="12" customHeight="1" x14ac:dyDescent="0.2">
      <c r="B42" s="34" t="s">
        <v>85</v>
      </c>
      <c r="C42" s="36" t="s">
        <v>190</v>
      </c>
      <c r="D42" s="151">
        <v>7.49</v>
      </c>
      <c r="E42" s="151">
        <v>7.7</v>
      </c>
      <c r="F42" s="151">
        <v>7.49</v>
      </c>
      <c r="G42" s="151">
        <v>7.67</v>
      </c>
      <c r="H42" s="151">
        <v>7.51</v>
      </c>
      <c r="I42" s="151">
        <v>7.7</v>
      </c>
      <c r="J42" s="151">
        <v>7.5</v>
      </c>
      <c r="K42" s="148">
        <v>2.67</v>
      </c>
      <c r="L42" s="150">
        <v>26</v>
      </c>
      <c r="M42" s="149">
        <v>16384985</v>
      </c>
      <c r="N42" s="149">
        <v>125610135</v>
      </c>
      <c r="O42" s="161"/>
    </row>
    <row r="43" spans="2:15" ht="12" customHeight="1" x14ac:dyDescent="0.2">
      <c r="B43" s="34" t="s">
        <v>36</v>
      </c>
      <c r="C43" s="88"/>
      <c r="D43" s="89"/>
      <c r="E43" s="89"/>
      <c r="F43" s="89"/>
      <c r="G43" s="89"/>
      <c r="H43" s="89"/>
      <c r="I43" s="89"/>
      <c r="J43" s="89"/>
      <c r="K43" s="90"/>
      <c r="L43" s="150">
        <v>81</v>
      </c>
      <c r="M43" s="149">
        <v>34487823</v>
      </c>
      <c r="N43" s="149">
        <v>193179899</v>
      </c>
      <c r="O43" s="59"/>
    </row>
    <row r="44" spans="2:15" ht="12" customHeight="1" x14ac:dyDescent="0.2">
      <c r="B44" s="96" t="s">
        <v>37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8"/>
      <c r="O44" s="50"/>
    </row>
    <row r="45" spans="2:15" ht="12" customHeight="1" x14ac:dyDescent="0.2">
      <c r="B45" s="34" t="s">
        <v>230</v>
      </c>
      <c r="C45" s="36" t="s">
        <v>231</v>
      </c>
      <c r="D45" s="151">
        <v>2.0499999999999998</v>
      </c>
      <c r="E45" s="151">
        <v>2.0499999999999998</v>
      </c>
      <c r="F45" s="151">
        <v>2.0499999999999998</v>
      </c>
      <c r="G45" s="151">
        <v>2.0499999999999998</v>
      </c>
      <c r="H45" s="151">
        <v>2.09</v>
      </c>
      <c r="I45" s="151">
        <v>2.0499999999999998</v>
      </c>
      <c r="J45" s="151">
        <v>2.09</v>
      </c>
      <c r="K45" s="148">
        <v>-1.91</v>
      </c>
      <c r="L45" s="150">
        <v>4</v>
      </c>
      <c r="M45" s="149">
        <v>432158</v>
      </c>
      <c r="N45" s="149">
        <v>885924</v>
      </c>
      <c r="O45" s="162"/>
    </row>
    <row r="46" spans="2:15" ht="12" customHeight="1" x14ac:dyDescent="0.2">
      <c r="B46" s="34" t="s">
        <v>40</v>
      </c>
      <c r="C46" s="36" t="s">
        <v>213</v>
      </c>
      <c r="D46" s="151">
        <v>2.54</v>
      </c>
      <c r="E46" s="151">
        <v>2.54</v>
      </c>
      <c r="F46" s="151">
        <v>2.54</v>
      </c>
      <c r="G46" s="151">
        <v>2.54</v>
      </c>
      <c r="H46" s="151">
        <v>2.42</v>
      </c>
      <c r="I46" s="151">
        <v>2.54</v>
      </c>
      <c r="J46" s="151">
        <v>2.42</v>
      </c>
      <c r="K46" s="148">
        <v>4.96</v>
      </c>
      <c r="L46" s="150">
        <v>1</v>
      </c>
      <c r="M46" s="149">
        <v>50000</v>
      </c>
      <c r="N46" s="149">
        <v>127000</v>
      </c>
      <c r="O46" s="162"/>
    </row>
    <row r="47" spans="2:15" ht="12" customHeight="1" x14ac:dyDescent="0.2">
      <c r="B47" s="34" t="s">
        <v>115</v>
      </c>
      <c r="C47" s="36" t="s">
        <v>147</v>
      </c>
      <c r="D47" s="151">
        <v>4.7</v>
      </c>
      <c r="E47" s="151">
        <v>4.7</v>
      </c>
      <c r="F47" s="151">
        <v>4.7</v>
      </c>
      <c r="G47" s="151">
        <v>4.7</v>
      </c>
      <c r="H47" s="151">
        <v>4.7</v>
      </c>
      <c r="I47" s="151">
        <v>4.7</v>
      </c>
      <c r="J47" s="151">
        <v>4.7</v>
      </c>
      <c r="K47" s="148">
        <v>0</v>
      </c>
      <c r="L47" s="150">
        <v>1</v>
      </c>
      <c r="M47" s="149">
        <v>25000</v>
      </c>
      <c r="N47" s="149">
        <v>117500</v>
      </c>
      <c r="O47" s="162"/>
    </row>
    <row r="48" spans="2:15" ht="12" customHeight="1" x14ac:dyDescent="0.2">
      <c r="B48" s="34" t="s">
        <v>113</v>
      </c>
      <c r="C48" s="36" t="s">
        <v>201</v>
      </c>
      <c r="D48" s="151">
        <v>4</v>
      </c>
      <c r="E48" s="151">
        <v>4</v>
      </c>
      <c r="F48" s="151">
        <v>4</v>
      </c>
      <c r="G48" s="151">
        <v>4</v>
      </c>
      <c r="H48" s="151">
        <v>3.95</v>
      </c>
      <c r="I48" s="151">
        <v>4</v>
      </c>
      <c r="J48" s="151">
        <v>3.95</v>
      </c>
      <c r="K48" s="148">
        <v>1.27</v>
      </c>
      <c r="L48" s="150">
        <v>1</v>
      </c>
      <c r="M48" s="149">
        <v>20000</v>
      </c>
      <c r="N48" s="149">
        <v>80000</v>
      </c>
      <c r="O48" s="162"/>
    </row>
    <row r="49" spans="2:15" ht="12" customHeight="1" x14ac:dyDescent="0.2">
      <c r="B49" s="34" t="s">
        <v>87</v>
      </c>
      <c r="C49" s="36" t="s">
        <v>150</v>
      </c>
      <c r="D49" s="151">
        <v>1.25</v>
      </c>
      <c r="E49" s="151">
        <v>1.25</v>
      </c>
      <c r="F49" s="151">
        <v>1.24</v>
      </c>
      <c r="G49" s="151">
        <v>1.24</v>
      </c>
      <c r="H49" s="151">
        <v>1.23</v>
      </c>
      <c r="I49" s="151">
        <v>1.24</v>
      </c>
      <c r="J49" s="151">
        <v>1.23</v>
      </c>
      <c r="K49" s="148">
        <v>0.81</v>
      </c>
      <c r="L49" s="150">
        <v>6</v>
      </c>
      <c r="M49" s="149">
        <v>30900000</v>
      </c>
      <c r="N49" s="149">
        <v>38466000</v>
      </c>
      <c r="O49" s="162"/>
    </row>
    <row r="50" spans="2:15" ht="12" customHeight="1" x14ac:dyDescent="0.2">
      <c r="B50" s="34" t="s">
        <v>42</v>
      </c>
      <c r="C50" s="36" t="s">
        <v>227</v>
      </c>
      <c r="D50" s="151">
        <v>0.77</v>
      </c>
      <c r="E50" s="151">
        <v>0.79</v>
      </c>
      <c r="F50" s="151">
        <v>0.77</v>
      </c>
      <c r="G50" s="151">
        <v>0.78</v>
      </c>
      <c r="H50" s="151">
        <v>0.77</v>
      </c>
      <c r="I50" s="151">
        <v>0.79</v>
      </c>
      <c r="J50" s="151">
        <v>0.77</v>
      </c>
      <c r="K50" s="148">
        <v>2.6</v>
      </c>
      <c r="L50" s="150">
        <v>21</v>
      </c>
      <c r="M50" s="149">
        <v>49042000</v>
      </c>
      <c r="N50" s="149">
        <v>38164252</v>
      </c>
      <c r="O50" s="162"/>
    </row>
    <row r="51" spans="2:15" ht="12" customHeight="1" x14ac:dyDescent="0.2">
      <c r="B51" s="34" t="s">
        <v>43</v>
      </c>
      <c r="C51" s="36" t="s">
        <v>44</v>
      </c>
      <c r="D51" s="151">
        <v>0.73</v>
      </c>
      <c r="E51" s="151">
        <v>0.76</v>
      </c>
      <c r="F51" s="151">
        <v>0.71</v>
      </c>
      <c r="G51" s="151">
        <v>0.73</v>
      </c>
      <c r="H51" s="151">
        <v>0.68</v>
      </c>
      <c r="I51" s="151">
        <v>0.71</v>
      </c>
      <c r="J51" s="151">
        <v>0.72</v>
      </c>
      <c r="K51" s="148">
        <v>-1.39</v>
      </c>
      <c r="L51" s="150">
        <v>40</v>
      </c>
      <c r="M51" s="149">
        <v>55668785</v>
      </c>
      <c r="N51" s="149">
        <v>40401793</v>
      </c>
      <c r="O51" s="162"/>
    </row>
    <row r="52" spans="2:15" ht="12" customHeight="1" x14ac:dyDescent="0.2">
      <c r="B52" s="34" t="s">
        <v>46</v>
      </c>
      <c r="C52" s="36" t="s">
        <v>205</v>
      </c>
      <c r="D52" s="151">
        <v>2.79</v>
      </c>
      <c r="E52" s="151">
        <v>2.79</v>
      </c>
      <c r="F52" s="151">
        <v>2.79</v>
      </c>
      <c r="G52" s="151">
        <v>2.79</v>
      </c>
      <c r="H52" s="151">
        <v>2.76</v>
      </c>
      <c r="I52" s="151">
        <v>2.79</v>
      </c>
      <c r="J52" s="151">
        <v>2.76</v>
      </c>
      <c r="K52" s="148">
        <v>1.0900000000000001</v>
      </c>
      <c r="L52" s="150">
        <v>1</v>
      </c>
      <c r="M52" s="149">
        <v>125000</v>
      </c>
      <c r="N52" s="149">
        <v>348750</v>
      </c>
      <c r="O52" s="162"/>
    </row>
    <row r="53" spans="2:15" ht="12" customHeight="1" x14ac:dyDescent="0.2">
      <c r="B53" s="34" t="s">
        <v>88</v>
      </c>
      <c r="C53" s="36" t="s">
        <v>226</v>
      </c>
      <c r="D53" s="151">
        <v>2.0499999999999998</v>
      </c>
      <c r="E53" s="151">
        <v>2.0499999999999998</v>
      </c>
      <c r="F53" s="151">
        <v>2.0499999999999998</v>
      </c>
      <c r="G53" s="151">
        <v>2.0499999999999998</v>
      </c>
      <c r="H53" s="151">
        <v>2.04</v>
      </c>
      <c r="I53" s="151">
        <v>2.0499999999999998</v>
      </c>
      <c r="J53" s="151">
        <v>2.02</v>
      </c>
      <c r="K53" s="148">
        <v>1.49</v>
      </c>
      <c r="L53" s="150">
        <v>10</v>
      </c>
      <c r="M53" s="149">
        <v>5200000</v>
      </c>
      <c r="N53" s="149">
        <v>10660000</v>
      </c>
      <c r="O53" s="162"/>
    </row>
    <row r="54" spans="2:15" ht="12" customHeight="1" x14ac:dyDescent="0.2">
      <c r="B54" s="34" t="s">
        <v>47</v>
      </c>
      <c r="C54" s="36" t="s">
        <v>171</v>
      </c>
      <c r="D54" s="151">
        <v>2.7</v>
      </c>
      <c r="E54" s="151">
        <v>2.7</v>
      </c>
      <c r="F54" s="151">
        <v>2.7</v>
      </c>
      <c r="G54" s="151">
        <v>2.7</v>
      </c>
      <c r="H54" s="151">
        <v>2.65</v>
      </c>
      <c r="I54" s="151">
        <v>2.7</v>
      </c>
      <c r="J54" s="151">
        <v>2.65</v>
      </c>
      <c r="K54" s="148">
        <v>1.89</v>
      </c>
      <c r="L54" s="150">
        <v>1</v>
      </c>
      <c r="M54" s="149">
        <v>206406</v>
      </c>
      <c r="N54" s="149">
        <v>557296</v>
      </c>
      <c r="O54" s="162"/>
    </row>
    <row r="55" spans="2:15" ht="12" customHeight="1" x14ac:dyDescent="0.2">
      <c r="B55" s="34" t="s">
        <v>49</v>
      </c>
      <c r="C55" s="36" t="s">
        <v>202</v>
      </c>
      <c r="D55" s="151">
        <v>1.91</v>
      </c>
      <c r="E55" s="151">
        <v>1.92</v>
      </c>
      <c r="F55" s="151">
        <v>1.91</v>
      </c>
      <c r="G55" s="151">
        <v>1.91</v>
      </c>
      <c r="H55" s="151">
        <v>1.86</v>
      </c>
      <c r="I55" s="151">
        <v>1.92</v>
      </c>
      <c r="J55" s="151">
        <v>1.88</v>
      </c>
      <c r="K55" s="148">
        <v>2.13</v>
      </c>
      <c r="L55" s="150">
        <v>2</v>
      </c>
      <c r="M55" s="149">
        <v>25000000</v>
      </c>
      <c r="N55" s="149">
        <v>47850987</v>
      </c>
      <c r="O55" s="162"/>
    </row>
    <row r="56" spans="2:15" ht="12" customHeight="1" x14ac:dyDescent="0.2">
      <c r="B56" s="34" t="s">
        <v>90</v>
      </c>
      <c r="C56" s="36" t="s">
        <v>180</v>
      </c>
      <c r="D56" s="151">
        <v>6.1</v>
      </c>
      <c r="E56" s="151">
        <v>6.1</v>
      </c>
      <c r="F56" s="151">
        <v>6.06</v>
      </c>
      <c r="G56" s="151">
        <v>6.09</v>
      </c>
      <c r="H56" s="151">
        <v>6.16</v>
      </c>
      <c r="I56" s="151">
        <v>6.07</v>
      </c>
      <c r="J56" s="151">
        <v>6.2</v>
      </c>
      <c r="K56" s="148">
        <v>-2.1</v>
      </c>
      <c r="L56" s="150">
        <v>7</v>
      </c>
      <c r="M56" s="149">
        <v>29505000</v>
      </c>
      <c r="N56" s="149">
        <v>179544800</v>
      </c>
      <c r="O56" s="162"/>
    </row>
    <row r="57" spans="2:15" ht="12" customHeight="1" x14ac:dyDescent="0.2">
      <c r="B57" s="34" t="s">
        <v>91</v>
      </c>
      <c r="C57" s="36" t="s">
        <v>189</v>
      </c>
      <c r="D57" s="151">
        <v>1.08</v>
      </c>
      <c r="E57" s="151">
        <v>1.08</v>
      </c>
      <c r="F57" s="151">
        <v>1.08</v>
      </c>
      <c r="G57" s="151">
        <v>1.08</v>
      </c>
      <c r="H57" s="151">
        <v>1.05</v>
      </c>
      <c r="I57" s="151">
        <v>1.08</v>
      </c>
      <c r="J57" s="151">
        <v>1.05</v>
      </c>
      <c r="K57" s="148">
        <v>2.86</v>
      </c>
      <c r="L57" s="150">
        <v>1</v>
      </c>
      <c r="M57" s="149">
        <v>75634</v>
      </c>
      <c r="N57" s="149">
        <v>81685</v>
      </c>
      <c r="O57" s="162"/>
    </row>
    <row r="58" spans="2:15" ht="12" customHeight="1" x14ac:dyDescent="0.2">
      <c r="B58" s="34" t="s">
        <v>50</v>
      </c>
      <c r="C58" s="88"/>
      <c r="D58" s="89"/>
      <c r="E58" s="89"/>
      <c r="F58" s="89"/>
      <c r="G58" s="89"/>
      <c r="H58" s="89"/>
      <c r="I58" s="89"/>
      <c r="J58" s="89"/>
      <c r="K58" s="90"/>
      <c r="L58" s="150">
        <v>96</v>
      </c>
      <c r="M58" s="149">
        <v>196249983</v>
      </c>
      <c r="N58" s="149">
        <v>357285987</v>
      </c>
      <c r="O58" s="84"/>
    </row>
    <row r="59" spans="2:15" ht="12" customHeight="1" x14ac:dyDescent="0.2">
      <c r="B59" s="96" t="s">
        <v>51</v>
      </c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8"/>
      <c r="O59" s="60"/>
    </row>
    <row r="60" spans="2:15" ht="12" customHeight="1" x14ac:dyDescent="0.2">
      <c r="B60" s="34" t="s">
        <v>117</v>
      </c>
      <c r="C60" s="36" t="s">
        <v>234</v>
      </c>
      <c r="D60" s="151">
        <v>23.75</v>
      </c>
      <c r="E60" s="151">
        <v>24</v>
      </c>
      <c r="F60" s="151">
        <v>23.75</v>
      </c>
      <c r="G60" s="151">
        <v>23.91</v>
      </c>
      <c r="H60" s="151">
        <v>23.95</v>
      </c>
      <c r="I60" s="151">
        <v>24</v>
      </c>
      <c r="J60" s="151">
        <v>23.9</v>
      </c>
      <c r="K60" s="148">
        <v>0.42</v>
      </c>
      <c r="L60" s="150">
        <v>7</v>
      </c>
      <c r="M60" s="149">
        <v>4385000</v>
      </c>
      <c r="N60" s="149">
        <v>104831250</v>
      </c>
      <c r="O60" s="163"/>
    </row>
    <row r="61" spans="2:15" ht="12" customHeight="1" x14ac:dyDescent="0.2">
      <c r="B61" s="34" t="s">
        <v>54</v>
      </c>
      <c r="C61" s="36" t="s">
        <v>169</v>
      </c>
      <c r="D61" s="151">
        <v>28</v>
      </c>
      <c r="E61" s="151">
        <v>28</v>
      </c>
      <c r="F61" s="151">
        <v>28</v>
      </c>
      <c r="G61" s="151">
        <v>28</v>
      </c>
      <c r="H61" s="151">
        <v>28.43</v>
      </c>
      <c r="I61" s="151">
        <v>28</v>
      </c>
      <c r="J61" s="151">
        <v>28.05</v>
      </c>
      <c r="K61" s="148">
        <v>-0.18</v>
      </c>
      <c r="L61" s="150">
        <v>2</v>
      </c>
      <c r="M61" s="149">
        <v>100000</v>
      </c>
      <c r="N61" s="149">
        <v>2800000</v>
      </c>
      <c r="O61" s="163"/>
    </row>
    <row r="62" spans="2:15" ht="12" customHeight="1" x14ac:dyDescent="0.2">
      <c r="B62" s="34" t="s">
        <v>55</v>
      </c>
      <c r="C62" s="36" t="s">
        <v>233</v>
      </c>
      <c r="D62" s="151">
        <v>9</v>
      </c>
      <c r="E62" s="151">
        <v>9.0299999999999994</v>
      </c>
      <c r="F62" s="151">
        <v>9</v>
      </c>
      <c r="G62" s="151">
        <v>9.01</v>
      </c>
      <c r="H62" s="151">
        <v>9</v>
      </c>
      <c r="I62" s="151">
        <v>9.0299999999999994</v>
      </c>
      <c r="J62" s="151">
        <v>8.9700000000000006</v>
      </c>
      <c r="K62" s="148">
        <v>0.67</v>
      </c>
      <c r="L62" s="150">
        <v>25</v>
      </c>
      <c r="M62" s="149">
        <v>3342198</v>
      </c>
      <c r="N62" s="149">
        <v>30103099</v>
      </c>
      <c r="O62" s="163"/>
    </row>
    <row r="63" spans="2:15" ht="12" customHeight="1" x14ac:dyDescent="0.2">
      <c r="B63" s="34" t="s">
        <v>56</v>
      </c>
      <c r="C63" s="36" t="s">
        <v>186</v>
      </c>
      <c r="D63" s="151">
        <v>16.5</v>
      </c>
      <c r="E63" s="151">
        <v>16.5</v>
      </c>
      <c r="F63" s="151">
        <v>16.5</v>
      </c>
      <c r="G63" s="151">
        <v>16.5</v>
      </c>
      <c r="H63" s="151">
        <v>16.52</v>
      </c>
      <c r="I63" s="151">
        <v>16.5</v>
      </c>
      <c r="J63" s="151">
        <v>16.5</v>
      </c>
      <c r="K63" s="148">
        <v>0</v>
      </c>
      <c r="L63" s="150">
        <v>2</v>
      </c>
      <c r="M63" s="149">
        <v>100000</v>
      </c>
      <c r="N63" s="149">
        <v>1650000</v>
      </c>
      <c r="O63" s="163"/>
    </row>
    <row r="64" spans="2:15" ht="12" customHeight="1" x14ac:dyDescent="0.2">
      <c r="B64" s="34" t="s">
        <v>118</v>
      </c>
      <c r="C64" s="36" t="s">
        <v>143</v>
      </c>
      <c r="D64" s="151">
        <v>11</v>
      </c>
      <c r="E64" s="151">
        <v>11</v>
      </c>
      <c r="F64" s="151">
        <v>11</v>
      </c>
      <c r="G64" s="151">
        <v>11</v>
      </c>
      <c r="H64" s="151">
        <v>11.5</v>
      </c>
      <c r="I64" s="151">
        <v>11</v>
      </c>
      <c r="J64" s="151">
        <v>11.5</v>
      </c>
      <c r="K64" s="148">
        <v>-4.3499999999999996</v>
      </c>
      <c r="L64" s="150">
        <v>5</v>
      </c>
      <c r="M64" s="149">
        <v>820000</v>
      </c>
      <c r="N64" s="149">
        <v>9020000</v>
      </c>
      <c r="O64" s="163"/>
    </row>
    <row r="65" spans="2:15" ht="12" customHeight="1" x14ac:dyDescent="0.2">
      <c r="B65" s="34" t="s">
        <v>57</v>
      </c>
      <c r="C65" s="36" t="s">
        <v>197</v>
      </c>
      <c r="D65" s="151">
        <v>4.0999999999999996</v>
      </c>
      <c r="E65" s="151">
        <v>4.0999999999999996</v>
      </c>
      <c r="F65" s="151">
        <v>4.0999999999999996</v>
      </c>
      <c r="G65" s="151">
        <v>4.0999999999999996</v>
      </c>
      <c r="H65" s="151">
        <v>4.08</v>
      </c>
      <c r="I65" s="151">
        <v>4.0999999999999996</v>
      </c>
      <c r="J65" s="151">
        <v>4.07</v>
      </c>
      <c r="K65" s="148">
        <v>0.74</v>
      </c>
      <c r="L65" s="150">
        <v>3</v>
      </c>
      <c r="M65" s="149">
        <v>1250000</v>
      </c>
      <c r="N65" s="149">
        <v>5125000</v>
      </c>
      <c r="O65" s="163"/>
    </row>
    <row r="66" spans="2:15" ht="12" customHeight="1" x14ac:dyDescent="0.2">
      <c r="B66" s="34" t="s">
        <v>178</v>
      </c>
      <c r="C66" s="36" t="s">
        <v>179</v>
      </c>
      <c r="D66" s="151">
        <v>25.75</v>
      </c>
      <c r="E66" s="151">
        <v>26</v>
      </c>
      <c r="F66" s="151">
        <v>25.75</v>
      </c>
      <c r="G66" s="151">
        <v>25.91</v>
      </c>
      <c r="H66" s="151">
        <v>25.85</v>
      </c>
      <c r="I66" s="151">
        <v>26</v>
      </c>
      <c r="J66" s="151">
        <v>25.75</v>
      </c>
      <c r="K66" s="148">
        <v>0.97</v>
      </c>
      <c r="L66" s="150">
        <v>7</v>
      </c>
      <c r="M66" s="149">
        <v>500000</v>
      </c>
      <c r="N66" s="149">
        <v>12955000</v>
      </c>
      <c r="O66" s="163"/>
    </row>
    <row r="67" spans="2:15" ht="12" customHeight="1" x14ac:dyDescent="0.2">
      <c r="B67" s="34" t="s">
        <v>119</v>
      </c>
      <c r="C67" s="34" t="s">
        <v>177</v>
      </c>
      <c r="D67" s="151">
        <v>26.75</v>
      </c>
      <c r="E67" s="151">
        <v>26.75</v>
      </c>
      <c r="F67" s="151">
        <v>26</v>
      </c>
      <c r="G67" s="151">
        <v>26.6</v>
      </c>
      <c r="H67" s="151">
        <v>26.9</v>
      </c>
      <c r="I67" s="151">
        <v>26</v>
      </c>
      <c r="J67" s="151">
        <v>26.9</v>
      </c>
      <c r="K67" s="148">
        <v>-3.35</v>
      </c>
      <c r="L67" s="150">
        <v>4</v>
      </c>
      <c r="M67" s="149">
        <v>50000</v>
      </c>
      <c r="N67" s="149">
        <v>1330000</v>
      </c>
      <c r="O67" s="163"/>
    </row>
    <row r="68" spans="2:15" ht="12" customHeight="1" x14ac:dyDescent="0.2">
      <c r="B68" s="34" t="s">
        <v>58</v>
      </c>
      <c r="C68" s="88"/>
      <c r="D68" s="89"/>
      <c r="E68" s="89"/>
      <c r="F68" s="89"/>
      <c r="G68" s="89"/>
      <c r="H68" s="89"/>
      <c r="I68" s="89"/>
      <c r="J68" s="89"/>
      <c r="K68" s="90"/>
      <c r="L68" s="150">
        <v>55</v>
      </c>
      <c r="M68" s="149">
        <v>10547198</v>
      </c>
      <c r="N68" s="149">
        <v>167814349</v>
      </c>
      <c r="O68" s="85"/>
    </row>
    <row r="69" spans="2:15" ht="12" customHeight="1" x14ac:dyDescent="0.2">
      <c r="B69" s="96" t="s">
        <v>120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8"/>
    </row>
    <row r="70" spans="2:15" ht="12" customHeight="1" x14ac:dyDescent="0.2">
      <c r="B70" s="34" t="s">
        <v>123</v>
      </c>
      <c r="C70" s="36" t="s">
        <v>211</v>
      </c>
      <c r="D70" s="151">
        <v>1.31</v>
      </c>
      <c r="E70" s="151">
        <v>1.31</v>
      </c>
      <c r="F70" s="151">
        <v>1.31</v>
      </c>
      <c r="G70" s="151">
        <v>1.31</v>
      </c>
      <c r="H70" s="151">
        <v>1.3</v>
      </c>
      <c r="I70" s="151">
        <v>1.31</v>
      </c>
      <c r="J70" s="151">
        <v>1.31</v>
      </c>
      <c r="K70" s="148">
        <v>0</v>
      </c>
      <c r="L70" s="150">
        <v>3</v>
      </c>
      <c r="M70" s="149">
        <v>6550000</v>
      </c>
      <c r="N70" s="149">
        <v>8580500</v>
      </c>
      <c r="O70" s="164"/>
    </row>
    <row r="71" spans="2:15" ht="12" customHeight="1" x14ac:dyDescent="0.2">
      <c r="B71" s="34" t="s">
        <v>127</v>
      </c>
      <c r="C71" s="36" t="s">
        <v>216</v>
      </c>
      <c r="D71" s="151">
        <v>7.88</v>
      </c>
      <c r="E71" s="151">
        <v>7.88</v>
      </c>
      <c r="F71" s="151">
        <v>7.87</v>
      </c>
      <c r="G71" s="151">
        <v>7.87</v>
      </c>
      <c r="H71" s="151">
        <v>7.93</v>
      </c>
      <c r="I71" s="151">
        <v>7.87</v>
      </c>
      <c r="J71" s="151">
        <v>7.91</v>
      </c>
      <c r="K71" s="148">
        <v>-0.51</v>
      </c>
      <c r="L71" s="150">
        <v>4</v>
      </c>
      <c r="M71" s="149">
        <v>30370000</v>
      </c>
      <c r="N71" s="149">
        <v>239045600</v>
      </c>
      <c r="O71" s="164"/>
    </row>
    <row r="72" spans="2:15" ht="12" customHeight="1" x14ac:dyDescent="0.2">
      <c r="B72" s="34" t="s">
        <v>134</v>
      </c>
      <c r="C72" s="88"/>
      <c r="D72" s="89"/>
      <c r="E72" s="89"/>
      <c r="F72" s="89"/>
      <c r="G72" s="89"/>
      <c r="H72" s="89"/>
      <c r="I72" s="89"/>
      <c r="J72" s="89"/>
      <c r="K72" s="90"/>
      <c r="L72" s="150">
        <v>7</v>
      </c>
      <c r="M72" s="149">
        <v>36920000</v>
      </c>
      <c r="N72" s="149">
        <v>247626100</v>
      </c>
      <c r="O72" s="53"/>
    </row>
    <row r="73" spans="2:15" ht="13.5" customHeight="1" x14ac:dyDescent="0.2">
      <c r="B73" s="34" t="s">
        <v>59</v>
      </c>
      <c r="C73" s="88"/>
      <c r="D73" s="89"/>
      <c r="E73" s="89"/>
      <c r="F73" s="89"/>
      <c r="G73" s="89"/>
      <c r="H73" s="89"/>
      <c r="I73" s="89"/>
      <c r="J73" s="89"/>
      <c r="K73" s="90"/>
      <c r="L73" s="64">
        <f>L32+L36+L43+L58+L68+L72</f>
        <v>354</v>
      </c>
      <c r="M73" s="63">
        <f>M32+M36+M43+M58+M68+M72</f>
        <v>700400971</v>
      </c>
      <c r="N73" s="63">
        <f>N32+N36+N43+N58+N68+N72</f>
        <v>1521752588</v>
      </c>
      <c r="O73" s="49"/>
    </row>
    <row r="74" spans="2:15" ht="17.25" customHeight="1" x14ac:dyDescent="0.2">
      <c r="B74" s="51" t="s">
        <v>244</v>
      </c>
      <c r="C74" s="51"/>
      <c r="D74" s="51"/>
      <c r="E74" s="51"/>
      <c r="F74" s="27"/>
      <c r="G74" s="27"/>
      <c r="H74" s="27"/>
      <c r="I74" s="27"/>
      <c r="J74" s="27"/>
      <c r="K74" s="27"/>
      <c r="L74" s="165"/>
      <c r="M74" s="166"/>
      <c r="N74" s="166"/>
      <c r="O74" s="49"/>
    </row>
    <row r="75" spans="2:15" ht="17.25" customHeight="1" x14ac:dyDescent="0.2">
      <c r="B75" s="51" t="s">
        <v>237</v>
      </c>
      <c r="C75" s="94" t="s">
        <v>238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49"/>
    </row>
    <row r="76" spans="2:15" ht="17.25" customHeight="1" x14ac:dyDescent="0.2">
      <c r="B76" s="106" t="s">
        <v>60</v>
      </c>
      <c r="C76" s="106"/>
      <c r="D76" s="106"/>
      <c r="E76" s="106"/>
      <c r="F76" s="27"/>
      <c r="G76" s="27"/>
      <c r="H76" s="27"/>
      <c r="I76" s="108" t="s">
        <v>61</v>
      </c>
      <c r="J76" s="108"/>
      <c r="K76" s="108"/>
      <c r="L76" s="108"/>
      <c r="M76" s="108"/>
      <c r="N76" s="108"/>
    </row>
    <row r="77" spans="2:15" ht="27.75" customHeight="1" x14ac:dyDescent="0.2">
      <c r="B77" s="65" t="s">
        <v>62</v>
      </c>
      <c r="C77" s="26" t="s">
        <v>18</v>
      </c>
      <c r="D77" s="26" t="s">
        <v>63</v>
      </c>
      <c r="E77" s="66" t="s">
        <v>5</v>
      </c>
      <c r="F77" s="27"/>
      <c r="G77" s="27"/>
      <c r="H77" s="27"/>
      <c r="I77" s="103" t="s">
        <v>62</v>
      </c>
      <c r="J77" s="104"/>
      <c r="K77" s="105"/>
      <c r="L77" s="26" t="s">
        <v>18</v>
      </c>
      <c r="M77" s="26" t="s">
        <v>63</v>
      </c>
      <c r="N77" s="26" t="s">
        <v>5</v>
      </c>
    </row>
    <row r="78" spans="2:15" ht="15" customHeight="1" x14ac:dyDescent="0.2">
      <c r="B78" s="152" t="s">
        <v>34</v>
      </c>
      <c r="C78" s="159">
        <v>3.08</v>
      </c>
      <c r="D78" s="155">
        <v>10</v>
      </c>
      <c r="E78" s="156">
        <v>15158415</v>
      </c>
      <c r="F78" s="27"/>
      <c r="G78" s="27"/>
      <c r="H78" s="27"/>
      <c r="I78" s="91" t="s">
        <v>118</v>
      </c>
      <c r="J78" s="92"/>
      <c r="K78" s="93"/>
      <c r="L78" s="159">
        <v>11</v>
      </c>
      <c r="M78" s="157">
        <v>-4.3499999999999996</v>
      </c>
      <c r="N78" s="156">
        <v>820000</v>
      </c>
    </row>
    <row r="79" spans="2:15" ht="15" customHeight="1" x14ac:dyDescent="0.2">
      <c r="B79" s="152" t="s">
        <v>245</v>
      </c>
      <c r="C79" s="159">
        <v>44.95</v>
      </c>
      <c r="D79" s="155">
        <v>9.6300000000000008</v>
      </c>
      <c r="E79" s="156">
        <v>294423</v>
      </c>
      <c r="F79" s="27"/>
      <c r="G79" s="27"/>
      <c r="H79" s="27"/>
      <c r="I79" s="91" t="s">
        <v>119</v>
      </c>
      <c r="J79" s="92"/>
      <c r="K79" s="93"/>
      <c r="L79" s="159">
        <v>26</v>
      </c>
      <c r="M79" s="157">
        <v>-3.35</v>
      </c>
      <c r="N79" s="156">
        <v>50000</v>
      </c>
    </row>
    <row r="80" spans="2:15" ht="15" customHeight="1" x14ac:dyDescent="0.2">
      <c r="B80" s="152" t="s">
        <v>40</v>
      </c>
      <c r="C80" s="159">
        <v>2.54</v>
      </c>
      <c r="D80" s="155">
        <v>4.96</v>
      </c>
      <c r="E80" s="156">
        <v>50000</v>
      </c>
      <c r="F80" s="27"/>
      <c r="G80" s="27"/>
      <c r="H80" s="27"/>
      <c r="I80" s="91" t="s">
        <v>111</v>
      </c>
      <c r="J80" s="92"/>
      <c r="K80" s="93"/>
      <c r="L80" s="159">
        <v>2.25</v>
      </c>
      <c r="M80" s="157">
        <v>-2.17</v>
      </c>
      <c r="N80" s="156">
        <v>1050000</v>
      </c>
    </row>
    <row r="81" spans="2:14" ht="15" customHeight="1" x14ac:dyDescent="0.2">
      <c r="B81" s="152" t="s">
        <v>91</v>
      </c>
      <c r="C81" s="159">
        <v>1.08</v>
      </c>
      <c r="D81" s="155">
        <v>2.86</v>
      </c>
      <c r="E81" s="156">
        <v>75634</v>
      </c>
      <c r="F81" s="27"/>
      <c r="G81" s="27"/>
      <c r="H81" s="27"/>
      <c r="I81" s="91" t="s">
        <v>90</v>
      </c>
      <c r="J81" s="92"/>
      <c r="K81" s="93"/>
      <c r="L81" s="159">
        <v>6.07</v>
      </c>
      <c r="M81" s="157">
        <v>-2.1</v>
      </c>
      <c r="N81" s="156">
        <v>29505000</v>
      </c>
    </row>
    <row r="82" spans="2:14" ht="15" customHeight="1" x14ac:dyDescent="0.2">
      <c r="B82" s="152" t="s">
        <v>246</v>
      </c>
      <c r="C82" s="159">
        <v>3.3</v>
      </c>
      <c r="D82" s="155">
        <v>2.8</v>
      </c>
      <c r="E82" s="156">
        <v>10000000</v>
      </c>
      <c r="F82" s="27"/>
      <c r="G82" s="27"/>
      <c r="H82" s="27"/>
      <c r="I82" s="91" t="s">
        <v>230</v>
      </c>
      <c r="J82" s="92"/>
      <c r="K82" s="93"/>
      <c r="L82" s="159">
        <v>2.0499999999999998</v>
      </c>
      <c r="M82" s="157">
        <v>-1.91</v>
      </c>
      <c r="N82" s="156">
        <v>432158</v>
      </c>
    </row>
    <row r="83" spans="2:14" ht="15" customHeight="1" x14ac:dyDescent="0.2">
      <c r="B83" s="107" t="s">
        <v>5</v>
      </c>
      <c r="C83" s="107"/>
      <c r="D83" s="107"/>
      <c r="E83" s="107"/>
      <c r="F83" s="27"/>
      <c r="G83" s="27"/>
      <c r="H83" s="27"/>
      <c r="I83" s="106" t="s">
        <v>64</v>
      </c>
      <c r="J83" s="106"/>
      <c r="K83" s="106"/>
      <c r="L83" s="106"/>
      <c r="M83" s="106"/>
      <c r="N83" s="106"/>
    </row>
    <row r="84" spans="2:14" ht="27" customHeight="1" x14ac:dyDescent="0.2">
      <c r="B84" s="25" t="s">
        <v>62</v>
      </c>
      <c r="C84" s="26" t="s">
        <v>18</v>
      </c>
      <c r="D84" s="26" t="s">
        <v>65</v>
      </c>
      <c r="E84" s="26" t="s">
        <v>5</v>
      </c>
      <c r="F84" s="27"/>
      <c r="G84" s="27"/>
      <c r="H84" s="27"/>
      <c r="I84" s="103" t="s">
        <v>62</v>
      </c>
      <c r="J84" s="104"/>
      <c r="K84" s="105"/>
      <c r="L84" s="26" t="s">
        <v>18</v>
      </c>
      <c r="M84" s="26" t="s">
        <v>63</v>
      </c>
      <c r="N84" s="26" t="s">
        <v>22</v>
      </c>
    </row>
    <row r="85" spans="2:14" ht="15" customHeight="1" x14ac:dyDescent="0.2">
      <c r="B85" s="152" t="s">
        <v>97</v>
      </c>
      <c r="C85" s="159">
        <v>1.07</v>
      </c>
      <c r="D85" s="167">
        <v>0</v>
      </c>
      <c r="E85" s="156">
        <v>112000000</v>
      </c>
      <c r="F85" s="27"/>
      <c r="G85" s="27"/>
      <c r="H85" s="27"/>
      <c r="I85" s="91" t="s">
        <v>127</v>
      </c>
      <c r="J85" s="92"/>
      <c r="K85" s="93"/>
      <c r="L85" s="159">
        <v>7.87</v>
      </c>
      <c r="M85" s="167">
        <v>-0.51</v>
      </c>
      <c r="N85" s="156">
        <v>239045600</v>
      </c>
    </row>
    <row r="86" spans="2:14" ht="15" customHeight="1" x14ac:dyDescent="0.2">
      <c r="B86" s="152" t="s">
        <v>249</v>
      </c>
      <c r="C86" s="159">
        <v>0.95</v>
      </c>
      <c r="D86" s="167">
        <v>0</v>
      </c>
      <c r="E86" s="156">
        <v>59983893</v>
      </c>
      <c r="F86" s="27"/>
      <c r="G86" s="27"/>
      <c r="H86" s="27"/>
      <c r="I86" s="91" t="s">
        <v>90</v>
      </c>
      <c r="J86" s="92"/>
      <c r="K86" s="93"/>
      <c r="L86" s="159">
        <v>6.07</v>
      </c>
      <c r="M86" s="167">
        <v>-2.1</v>
      </c>
      <c r="N86" s="156">
        <v>179544800</v>
      </c>
    </row>
    <row r="87" spans="2:14" ht="15" customHeight="1" x14ac:dyDescent="0.2">
      <c r="B87" s="152" t="s">
        <v>247</v>
      </c>
      <c r="C87" s="159">
        <v>0.85</v>
      </c>
      <c r="D87" s="167">
        <v>0</v>
      </c>
      <c r="E87" s="156">
        <v>57328271</v>
      </c>
      <c r="F87" s="27"/>
      <c r="G87" s="27"/>
      <c r="H87" s="27"/>
      <c r="I87" s="91" t="s">
        <v>85</v>
      </c>
      <c r="J87" s="92"/>
      <c r="K87" s="93"/>
      <c r="L87" s="159">
        <v>7.7</v>
      </c>
      <c r="M87" s="167">
        <v>2.67</v>
      </c>
      <c r="N87" s="156">
        <v>125610135</v>
      </c>
    </row>
    <row r="88" spans="2:14" ht="15" customHeight="1" x14ac:dyDescent="0.2">
      <c r="B88" s="152" t="s">
        <v>43</v>
      </c>
      <c r="C88" s="159">
        <v>0.71</v>
      </c>
      <c r="D88" s="167">
        <v>-1.39</v>
      </c>
      <c r="E88" s="156">
        <v>55668785</v>
      </c>
      <c r="F88" s="27"/>
      <c r="G88" s="27"/>
      <c r="H88" s="27"/>
      <c r="I88" s="91" t="s">
        <v>97</v>
      </c>
      <c r="J88" s="92"/>
      <c r="K88" s="93"/>
      <c r="L88" s="159">
        <v>1.07</v>
      </c>
      <c r="M88" s="167">
        <v>0</v>
      </c>
      <c r="N88" s="156">
        <v>119840000</v>
      </c>
    </row>
    <row r="89" spans="2:14" ht="15" customHeight="1" x14ac:dyDescent="0.2">
      <c r="B89" s="152" t="s">
        <v>248</v>
      </c>
      <c r="C89" s="159">
        <v>0.79</v>
      </c>
      <c r="D89" s="167">
        <v>2.6</v>
      </c>
      <c r="E89" s="156">
        <v>49042000</v>
      </c>
      <c r="F89" s="27"/>
      <c r="G89" s="27"/>
      <c r="H89" s="27"/>
      <c r="I89" s="91" t="s">
        <v>24</v>
      </c>
      <c r="J89" s="92"/>
      <c r="K89" s="93"/>
      <c r="L89" s="159">
        <v>2.44</v>
      </c>
      <c r="M89" s="167">
        <v>-0.41</v>
      </c>
      <c r="N89" s="156">
        <v>119603109</v>
      </c>
    </row>
    <row r="90" spans="2:14" ht="13.5" customHeight="1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2:14" ht="13.5" customHeight="1" x14ac:dyDescent="0.2">
      <c r="I91" s="168"/>
    </row>
    <row r="92" spans="2:14" ht="13.5" customHeight="1" x14ac:dyDescent="0.2">
      <c r="I92" s="168"/>
      <c r="J92" s="46"/>
      <c r="M92" s="67"/>
    </row>
    <row r="93" spans="2:14" ht="15" customHeight="1" x14ac:dyDescent="0.2">
      <c r="I93" s="169"/>
      <c r="M93" s="67"/>
    </row>
    <row r="94" spans="2:14" ht="15" customHeight="1" x14ac:dyDescent="0.2">
      <c r="I94" s="169"/>
      <c r="M94" s="67"/>
    </row>
    <row r="95" spans="2:14" ht="12.75" customHeight="1" x14ac:dyDescent="0.2">
      <c r="I95" s="169"/>
      <c r="M95" s="67"/>
    </row>
    <row r="96" spans="2:14" ht="15" customHeight="1" x14ac:dyDescent="0.2">
      <c r="I96" s="169"/>
      <c r="M96" s="67"/>
    </row>
    <row r="97" spans="9:9" ht="15" customHeight="1" x14ac:dyDescent="0.2">
      <c r="I97" s="169"/>
    </row>
    <row r="98" spans="9:9" ht="15" customHeight="1" x14ac:dyDescent="0.2"/>
    <row r="99" spans="9:9" ht="15.75" customHeight="1" x14ac:dyDescent="0.2"/>
    <row r="100" spans="9:9" ht="13.5" customHeight="1" x14ac:dyDescent="0.2"/>
    <row r="101" spans="9:9" ht="15.75" customHeight="1" x14ac:dyDescent="0.2"/>
    <row r="102" spans="9:9" ht="18" customHeight="1" x14ac:dyDescent="0.2"/>
    <row r="103" spans="9:9" ht="19.5" customHeight="1" x14ac:dyDescent="0.2"/>
  </sheetData>
  <mergeCells count="34">
    <mergeCell ref="I88:K88"/>
    <mergeCell ref="I89:K89"/>
    <mergeCell ref="B44:N44"/>
    <mergeCell ref="I84:K84"/>
    <mergeCell ref="I87:K87"/>
    <mergeCell ref="I83:N83"/>
    <mergeCell ref="B76:E76"/>
    <mergeCell ref="B83:E83"/>
    <mergeCell ref="I76:N76"/>
    <mergeCell ref="I77:K77"/>
    <mergeCell ref="C58:K58"/>
    <mergeCell ref="C73:K73"/>
    <mergeCell ref="B59:N59"/>
    <mergeCell ref="B69:N69"/>
    <mergeCell ref="C68:K68"/>
    <mergeCell ref="C4:D4"/>
    <mergeCell ref="C6:D6"/>
    <mergeCell ref="C7:D7"/>
    <mergeCell ref="B37:N37"/>
    <mergeCell ref="B17:N17"/>
    <mergeCell ref="C32:K32"/>
    <mergeCell ref="B33:N33"/>
    <mergeCell ref="C36:K36"/>
    <mergeCell ref="C5:D5"/>
    <mergeCell ref="C43:K43"/>
    <mergeCell ref="C72:K72"/>
    <mergeCell ref="I86:K86"/>
    <mergeCell ref="I85:K85"/>
    <mergeCell ref="I78:K78"/>
    <mergeCell ref="I79:K79"/>
    <mergeCell ref="I80:K80"/>
    <mergeCell ref="I81:K81"/>
    <mergeCell ref="I82:K82"/>
    <mergeCell ref="C75:N75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topLeftCell="A10" workbookViewId="0">
      <selection activeCell="K14" sqref="K14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11" t="s">
        <v>66</v>
      </c>
      <c r="C2" s="111"/>
      <c r="D2" s="111"/>
      <c r="E2" s="111"/>
      <c r="F2" s="24"/>
    </row>
    <row r="3" spans="2:6" ht="18" customHeight="1" x14ac:dyDescent="0.25">
      <c r="B3" s="111" t="s">
        <v>240</v>
      </c>
      <c r="C3" s="111"/>
      <c r="D3" s="111"/>
      <c r="E3" s="111"/>
      <c r="F3" s="111"/>
    </row>
    <row r="4" spans="2:6" ht="18" customHeight="1" x14ac:dyDescent="0.25">
      <c r="B4" s="35"/>
      <c r="C4" s="35"/>
      <c r="D4" s="35"/>
      <c r="E4" s="35"/>
      <c r="F4" s="35"/>
    </row>
    <row r="5" spans="2:6" ht="18" customHeight="1" x14ac:dyDescent="0.25">
      <c r="B5" s="35"/>
      <c r="C5" s="35"/>
      <c r="D5" s="35"/>
      <c r="E5" s="35"/>
      <c r="F5" s="35"/>
    </row>
    <row r="6" spans="2:6" ht="18" customHeight="1" x14ac:dyDescent="0.25">
      <c r="B6" s="35"/>
      <c r="C6" s="35"/>
      <c r="D6" s="35"/>
      <c r="E6" s="35"/>
      <c r="F6" s="35"/>
    </row>
    <row r="7" spans="2:6" ht="20.100000000000001" customHeight="1" x14ac:dyDescent="0.25">
      <c r="C7" s="23" t="s">
        <v>223</v>
      </c>
    </row>
    <row r="8" spans="2:6" ht="34.5" customHeight="1" x14ac:dyDescent="0.2">
      <c r="B8" s="22" t="s">
        <v>11</v>
      </c>
      <c r="C8" s="21" t="s">
        <v>12</v>
      </c>
      <c r="D8" s="20" t="s">
        <v>21</v>
      </c>
      <c r="E8" s="21" t="s">
        <v>67</v>
      </c>
      <c r="F8" s="21" t="s">
        <v>68</v>
      </c>
    </row>
    <row r="9" spans="2:6" ht="17.100000000000001" customHeight="1" x14ac:dyDescent="0.2">
      <c r="B9" s="113" t="s">
        <v>69</v>
      </c>
      <c r="C9" s="113"/>
      <c r="D9" s="113"/>
      <c r="E9" s="113"/>
      <c r="F9" s="113"/>
    </row>
    <row r="10" spans="2:6" ht="17.100000000000001" customHeight="1" x14ac:dyDescent="0.2">
      <c r="B10" s="74" t="s">
        <v>25</v>
      </c>
      <c r="C10" s="75" t="s">
        <v>161</v>
      </c>
      <c r="D10" s="19">
        <v>8</v>
      </c>
      <c r="E10" s="19">
        <v>55328271</v>
      </c>
      <c r="F10" s="19">
        <v>47029030.350000001</v>
      </c>
    </row>
    <row r="11" spans="2:6" ht="17.100000000000001" customHeight="1" x14ac:dyDescent="0.2">
      <c r="B11" s="74" t="s">
        <v>24</v>
      </c>
      <c r="C11" s="75" t="s">
        <v>172</v>
      </c>
      <c r="D11" s="19">
        <v>11</v>
      </c>
      <c r="E11" s="19">
        <v>33038642</v>
      </c>
      <c r="F11" s="19">
        <v>80944672.900000006</v>
      </c>
    </row>
    <row r="12" spans="2:6" ht="17.100000000000001" customHeight="1" x14ac:dyDescent="0.2">
      <c r="B12" s="82" t="s">
        <v>162</v>
      </c>
      <c r="C12" s="83" t="s">
        <v>163</v>
      </c>
      <c r="D12" s="19">
        <v>2</v>
      </c>
      <c r="E12" s="19">
        <v>5000000</v>
      </c>
      <c r="F12" s="19">
        <v>16500000</v>
      </c>
    </row>
    <row r="13" spans="2:6" ht="17.100000000000001" customHeight="1" x14ac:dyDescent="0.2">
      <c r="B13" s="82" t="s">
        <v>184</v>
      </c>
      <c r="C13" s="83" t="s">
        <v>185</v>
      </c>
      <c r="D13" s="19">
        <v>7</v>
      </c>
      <c r="E13" s="19">
        <v>12871916</v>
      </c>
      <c r="F13" s="19">
        <v>24170482.920000002</v>
      </c>
    </row>
    <row r="14" spans="2:6" ht="17.100000000000001" customHeight="1" x14ac:dyDescent="0.2">
      <c r="B14" s="112" t="s">
        <v>28</v>
      </c>
      <c r="C14" s="112"/>
      <c r="D14" s="73">
        <f>SUM(D10:D13)</f>
        <v>28</v>
      </c>
      <c r="E14" s="73">
        <f>SUM(E10:E13)</f>
        <v>106238829</v>
      </c>
      <c r="F14" s="73">
        <f>SUM(F10:F13)</f>
        <v>168644186.17000002</v>
      </c>
    </row>
    <row r="15" spans="2:6" ht="17.100000000000001" customHeight="1" x14ac:dyDescent="0.2">
      <c r="B15" s="114" t="s">
        <v>33</v>
      </c>
      <c r="C15" s="114"/>
      <c r="D15" s="114"/>
      <c r="E15" s="114"/>
      <c r="F15" s="114"/>
    </row>
    <row r="16" spans="2:6" ht="17.100000000000001" customHeight="1" x14ac:dyDescent="0.2">
      <c r="B16" s="86" t="s">
        <v>34</v>
      </c>
      <c r="C16" s="86" t="s">
        <v>141</v>
      </c>
      <c r="D16" s="19">
        <v>14</v>
      </c>
      <c r="E16" s="19">
        <v>6875000</v>
      </c>
      <c r="F16" s="19">
        <v>20388000</v>
      </c>
    </row>
    <row r="17" spans="2:6" ht="17.100000000000001" customHeight="1" x14ac:dyDescent="0.2">
      <c r="B17" s="112" t="s">
        <v>36</v>
      </c>
      <c r="C17" s="112"/>
      <c r="D17" s="19">
        <f>SUM(D16)</f>
        <v>14</v>
      </c>
      <c r="E17" s="19">
        <f>SUM(E16)</f>
        <v>6875000</v>
      </c>
      <c r="F17" s="19">
        <f>SUM(F16)</f>
        <v>20388000</v>
      </c>
    </row>
    <row r="18" spans="2:6" ht="17.100000000000001" customHeight="1" x14ac:dyDescent="0.2">
      <c r="B18" s="114" t="s">
        <v>37</v>
      </c>
      <c r="C18" s="114"/>
      <c r="D18" s="114"/>
      <c r="E18" s="114"/>
      <c r="F18" s="114"/>
    </row>
    <row r="19" spans="2:6" ht="17.100000000000001" customHeight="1" x14ac:dyDescent="0.2">
      <c r="B19" s="82" t="s">
        <v>87</v>
      </c>
      <c r="C19" s="83" t="s">
        <v>150</v>
      </c>
      <c r="D19" s="19">
        <v>3</v>
      </c>
      <c r="E19" s="19">
        <v>30000000</v>
      </c>
      <c r="F19" s="19">
        <v>37350000</v>
      </c>
    </row>
    <row r="20" spans="2:6" ht="17.100000000000001" customHeight="1" x14ac:dyDescent="0.2">
      <c r="B20" s="109" t="s">
        <v>50</v>
      </c>
      <c r="C20" s="110"/>
      <c r="D20" s="19">
        <f>SUM(D19)</f>
        <v>3</v>
      </c>
      <c r="E20" s="19">
        <f>SUM(E19)</f>
        <v>30000000</v>
      </c>
      <c r="F20" s="19">
        <f>SUM(F19)</f>
        <v>37350000</v>
      </c>
    </row>
    <row r="21" spans="2:6" ht="17.100000000000001" customHeight="1" x14ac:dyDescent="0.2">
      <c r="B21" s="112" t="s">
        <v>59</v>
      </c>
      <c r="C21" s="112"/>
      <c r="D21" s="73">
        <f>D14+D17+D20</f>
        <v>45</v>
      </c>
      <c r="E21" s="73">
        <f>E14+E17+E20</f>
        <v>143113829</v>
      </c>
      <c r="F21" s="73">
        <f>F14+F17+F20</f>
        <v>226382186.17000002</v>
      </c>
    </row>
    <row r="22" spans="2:6" ht="17.100000000000001" customHeight="1" x14ac:dyDescent="0.2">
      <c r="B22" s="27"/>
      <c r="C22" s="27"/>
      <c r="D22" s="27"/>
      <c r="E22" s="27"/>
      <c r="F22" s="27"/>
    </row>
    <row r="23" spans="2:6" ht="17.100000000000001" customHeight="1" x14ac:dyDescent="0.2">
      <c r="B23" s="27"/>
      <c r="C23" s="87" t="s">
        <v>222</v>
      </c>
      <c r="D23" s="27"/>
      <c r="E23" s="27"/>
      <c r="F23" s="27"/>
    </row>
    <row r="24" spans="2:6" ht="31.5" customHeight="1" x14ac:dyDescent="0.2">
      <c r="B24" s="22" t="s">
        <v>11</v>
      </c>
      <c r="C24" s="21" t="s">
        <v>12</v>
      </c>
      <c r="D24" s="20" t="s">
        <v>21</v>
      </c>
      <c r="E24" s="21" t="s">
        <v>67</v>
      </c>
      <c r="F24" s="21" t="s">
        <v>68</v>
      </c>
    </row>
    <row r="25" spans="2:6" ht="18" customHeight="1" x14ac:dyDescent="0.2">
      <c r="B25" s="114" t="s">
        <v>51</v>
      </c>
      <c r="C25" s="114"/>
      <c r="D25" s="114"/>
      <c r="E25" s="114"/>
      <c r="F25" s="114"/>
    </row>
    <row r="26" spans="2:6" ht="18" customHeight="1" x14ac:dyDescent="0.2">
      <c r="B26" s="82" t="s">
        <v>117</v>
      </c>
      <c r="C26" s="83" t="s">
        <v>234</v>
      </c>
      <c r="D26" s="19">
        <v>2</v>
      </c>
      <c r="E26" s="19">
        <v>4000000</v>
      </c>
      <c r="F26" s="19">
        <v>95600000</v>
      </c>
    </row>
    <row r="27" spans="2:6" ht="18" customHeight="1" x14ac:dyDescent="0.2">
      <c r="B27" s="109" t="s">
        <v>58</v>
      </c>
      <c r="C27" s="110"/>
      <c r="D27" s="19">
        <f>SUM(D26)</f>
        <v>2</v>
      </c>
      <c r="E27" s="19">
        <f>SUM(E26)</f>
        <v>4000000</v>
      </c>
      <c r="F27" s="19">
        <f>SUM(F26)</f>
        <v>95600000</v>
      </c>
    </row>
    <row r="28" spans="2:6" ht="18" customHeight="1" x14ac:dyDescent="0.2">
      <c r="B28" s="109" t="s">
        <v>59</v>
      </c>
      <c r="C28" s="110"/>
      <c r="D28" s="19">
        <f>D27</f>
        <v>2</v>
      </c>
      <c r="E28" s="19">
        <f>E27</f>
        <v>4000000</v>
      </c>
      <c r="F28" s="19">
        <f>F27</f>
        <v>95600000</v>
      </c>
    </row>
    <row r="29" spans="2:6" x14ac:dyDescent="0.2">
      <c r="B29" s="27"/>
      <c r="C29" s="27"/>
      <c r="D29" s="27"/>
      <c r="E29" s="27"/>
      <c r="F29" s="27"/>
    </row>
  </sheetData>
  <mergeCells count="12">
    <mergeCell ref="B28:C28"/>
    <mergeCell ref="B2:E2"/>
    <mergeCell ref="B3:F3"/>
    <mergeCell ref="B21:C21"/>
    <mergeCell ref="B9:F9"/>
    <mergeCell ref="B14:C14"/>
    <mergeCell ref="B15:F15"/>
    <mergeCell ref="B17:C17"/>
    <mergeCell ref="B18:F18"/>
    <mergeCell ref="B25:F25"/>
    <mergeCell ref="B27:C27"/>
    <mergeCell ref="B20:C20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workbookViewId="0">
      <selection activeCell="L10" sqref="L10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  <col min="9" max="9" width="17.125" customWidth="1"/>
  </cols>
  <sheetData>
    <row r="1" spans="2:7" ht="24" customHeight="1" x14ac:dyDescent="0.2">
      <c r="B1" s="118" t="s">
        <v>241</v>
      </c>
      <c r="C1" s="118"/>
      <c r="D1" s="118"/>
      <c r="E1" s="118"/>
      <c r="F1" s="118"/>
      <c r="G1" s="118"/>
    </row>
    <row r="2" spans="2:7" ht="48.75" customHeight="1" x14ac:dyDescent="0.2">
      <c r="B2" s="18" t="s">
        <v>11</v>
      </c>
      <c r="C2" s="18" t="s">
        <v>12</v>
      </c>
      <c r="D2" s="18" t="s">
        <v>92</v>
      </c>
      <c r="E2" s="18" t="s">
        <v>93</v>
      </c>
      <c r="F2" s="18" t="s">
        <v>94</v>
      </c>
      <c r="G2" s="18" t="s">
        <v>95</v>
      </c>
    </row>
    <row r="3" spans="2:7" ht="19.5" customHeight="1" x14ac:dyDescent="0.2">
      <c r="B3" s="119" t="s">
        <v>69</v>
      </c>
      <c r="C3" s="120"/>
      <c r="D3" s="120"/>
      <c r="E3" s="120"/>
      <c r="F3" s="120"/>
      <c r="G3" s="121"/>
    </row>
    <row r="4" spans="2:7" ht="19.5" customHeight="1" x14ac:dyDescent="0.2">
      <c r="B4" s="82" t="s">
        <v>167</v>
      </c>
      <c r="C4" s="83" t="s">
        <v>166</v>
      </c>
      <c r="D4" s="76">
        <v>1.1499999999999999</v>
      </c>
      <c r="E4" s="77" t="s">
        <v>98</v>
      </c>
      <c r="F4" s="76">
        <v>1.1299999999999999</v>
      </c>
      <c r="G4" s="76">
        <v>1.1499999999999999</v>
      </c>
    </row>
    <row r="5" spans="2:7" ht="18.75" customHeight="1" x14ac:dyDescent="0.2">
      <c r="B5" s="115" t="s">
        <v>235</v>
      </c>
      <c r="C5" s="116"/>
      <c r="D5" s="116"/>
      <c r="E5" s="116"/>
      <c r="F5" s="116"/>
      <c r="G5" s="117"/>
    </row>
    <row r="6" spans="2:7" ht="15" customHeight="1" x14ac:dyDescent="0.2">
      <c r="B6" s="71" t="s">
        <v>30</v>
      </c>
      <c r="C6" s="71" t="s">
        <v>164</v>
      </c>
      <c r="D6" s="76">
        <v>2.2799999999999998</v>
      </c>
      <c r="E6" s="77" t="s">
        <v>98</v>
      </c>
      <c r="F6" s="76" t="s">
        <v>79</v>
      </c>
      <c r="G6" s="76" t="s">
        <v>79</v>
      </c>
    </row>
    <row r="7" spans="2:7" ht="15" customHeight="1" x14ac:dyDescent="0.2">
      <c r="B7" s="82" t="s">
        <v>83</v>
      </c>
      <c r="C7" s="83" t="s">
        <v>196</v>
      </c>
      <c r="D7" s="78">
        <v>0.92</v>
      </c>
      <c r="E7" s="77" t="s">
        <v>98</v>
      </c>
      <c r="F7" s="76">
        <v>0.92</v>
      </c>
      <c r="G7" s="76">
        <v>0.94</v>
      </c>
    </row>
    <row r="8" spans="2:7" ht="15" customHeight="1" x14ac:dyDescent="0.2">
      <c r="B8" s="115" t="s">
        <v>70</v>
      </c>
      <c r="C8" s="116"/>
      <c r="D8" s="116"/>
      <c r="E8" s="116"/>
      <c r="F8" s="116"/>
      <c r="G8" s="117"/>
    </row>
    <row r="9" spans="2:7" ht="15" customHeight="1" x14ac:dyDescent="0.2">
      <c r="B9" s="71" t="s">
        <v>31</v>
      </c>
      <c r="C9" s="71" t="s">
        <v>131</v>
      </c>
      <c r="D9" s="76">
        <v>1.62</v>
      </c>
      <c r="E9" s="77" t="s">
        <v>96</v>
      </c>
      <c r="F9" s="76" t="s">
        <v>79</v>
      </c>
      <c r="G9" s="76" t="s">
        <v>79</v>
      </c>
    </row>
    <row r="10" spans="2:7" ht="15" customHeight="1" x14ac:dyDescent="0.2">
      <c r="B10" s="71" t="s">
        <v>105</v>
      </c>
      <c r="C10" s="71" t="s">
        <v>137</v>
      </c>
      <c r="D10" s="76">
        <v>1</v>
      </c>
      <c r="E10" s="77" t="s">
        <v>98</v>
      </c>
      <c r="F10" s="76" t="s">
        <v>79</v>
      </c>
      <c r="G10" s="76" t="s">
        <v>79</v>
      </c>
    </row>
    <row r="11" spans="2:7" ht="15" customHeight="1" x14ac:dyDescent="0.2">
      <c r="B11" s="71" t="s">
        <v>103</v>
      </c>
      <c r="C11" s="71" t="s">
        <v>187</v>
      </c>
      <c r="D11" s="76">
        <v>0.66</v>
      </c>
      <c r="E11" s="77" t="s">
        <v>98</v>
      </c>
      <c r="F11" s="76" t="s">
        <v>79</v>
      </c>
      <c r="G11" s="76">
        <v>0.72</v>
      </c>
    </row>
    <row r="12" spans="2:7" ht="15" customHeight="1" x14ac:dyDescent="0.2">
      <c r="B12" s="71" t="s">
        <v>135</v>
      </c>
      <c r="C12" s="71" t="s">
        <v>136</v>
      </c>
      <c r="D12" s="76">
        <v>0.69</v>
      </c>
      <c r="E12" s="77" t="s">
        <v>98</v>
      </c>
      <c r="F12" s="76" t="s">
        <v>79</v>
      </c>
      <c r="G12" s="76" t="s">
        <v>79</v>
      </c>
    </row>
    <row r="13" spans="2:7" ht="15" customHeight="1" x14ac:dyDescent="0.2">
      <c r="B13" s="71" t="s">
        <v>32</v>
      </c>
      <c r="C13" s="71" t="s">
        <v>148</v>
      </c>
      <c r="D13" s="76">
        <v>1.4</v>
      </c>
      <c r="E13" s="77" t="s">
        <v>98</v>
      </c>
      <c r="F13" s="76" t="s">
        <v>79</v>
      </c>
      <c r="G13" s="76">
        <v>1.47</v>
      </c>
    </row>
    <row r="14" spans="2:7" ht="15" customHeight="1" x14ac:dyDescent="0.2">
      <c r="B14" s="71" t="s">
        <v>160</v>
      </c>
      <c r="C14" s="71" t="s">
        <v>159</v>
      </c>
      <c r="D14" s="76">
        <v>0.9</v>
      </c>
      <c r="E14" s="77" t="s">
        <v>98</v>
      </c>
      <c r="F14" s="76" t="s">
        <v>79</v>
      </c>
      <c r="G14" s="76" t="s">
        <v>79</v>
      </c>
    </row>
    <row r="15" spans="2:7" ht="15" customHeight="1" x14ac:dyDescent="0.2">
      <c r="B15" s="71" t="s">
        <v>204</v>
      </c>
      <c r="C15" s="71" t="s">
        <v>194</v>
      </c>
      <c r="D15" s="76">
        <v>0.86</v>
      </c>
      <c r="E15" s="77" t="s">
        <v>98</v>
      </c>
      <c r="F15" s="76" t="s">
        <v>79</v>
      </c>
      <c r="G15" s="76" t="s">
        <v>79</v>
      </c>
    </row>
    <row r="16" spans="2:7" ht="15" customHeight="1" x14ac:dyDescent="0.2">
      <c r="B16" s="71" t="s">
        <v>104</v>
      </c>
      <c r="C16" s="71" t="s">
        <v>225</v>
      </c>
      <c r="D16" s="76">
        <v>1.5</v>
      </c>
      <c r="E16" s="77" t="s">
        <v>98</v>
      </c>
      <c r="F16" s="76" t="s">
        <v>79</v>
      </c>
      <c r="G16" s="76" t="s">
        <v>79</v>
      </c>
    </row>
    <row r="17" spans="2:7" ht="15" customHeight="1" x14ac:dyDescent="0.2">
      <c r="B17" s="71" t="s">
        <v>102</v>
      </c>
      <c r="C17" s="71" t="s">
        <v>188</v>
      </c>
      <c r="D17" s="76">
        <v>0.51</v>
      </c>
      <c r="E17" s="77" t="s">
        <v>98</v>
      </c>
      <c r="F17" s="76">
        <v>0.46</v>
      </c>
      <c r="G17" s="76">
        <v>0.5</v>
      </c>
    </row>
    <row r="18" spans="2:7" ht="15" customHeight="1" x14ac:dyDescent="0.2">
      <c r="B18" s="115" t="s">
        <v>33</v>
      </c>
      <c r="C18" s="116"/>
      <c r="D18" s="116"/>
      <c r="E18" s="116"/>
      <c r="F18" s="116"/>
      <c r="G18" s="117"/>
    </row>
    <row r="19" spans="2:7" ht="15" customHeight="1" x14ac:dyDescent="0.2">
      <c r="B19" s="71" t="s">
        <v>106</v>
      </c>
      <c r="C19" s="71" t="s">
        <v>107</v>
      </c>
      <c r="D19" s="76">
        <v>8</v>
      </c>
      <c r="E19" s="77" t="s">
        <v>96</v>
      </c>
      <c r="F19" s="76" t="s">
        <v>79</v>
      </c>
      <c r="G19" s="76" t="s">
        <v>79</v>
      </c>
    </row>
    <row r="20" spans="2:7" ht="15" customHeight="1" x14ac:dyDescent="0.2">
      <c r="B20" s="71" t="s">
        <v>109</v>
      </c>
      <c r="C20" s="71" t="s">
        <v>149</v>
      </c>
      <c r="D20" s="76">
        <v>2.7</v>
      </c>
      <c r="E20" s="77" t="s">
        <v>98</v>
      </c>
      <c r="F20" s="76">
        <v>2.4300000000000002</v>
      </c>
      <c r="G20" s="76">
        <v>2.65</v>
      </c>
    </row>
    <row r="21" spans="2:7" ht="15" customHeight="1" x14ac:dyDescent="0.2">
      <c r="B21" s="82" t="s">
        <v>84</v>
      </c>
      <c r="C21" s="83" t="s">
        <v>154</v>
      </c>
      <c r="D21" s="76">
        <v>25.5</v>
      </c>
      <c r="E21" s="77" t="s">
        <v>98</v>
      </c>
      <c r="F21" s="76">
        <v>22.95</v>
      </c>
      <c r="G21" s="76">
        <v>26</v>
      </c>
    </row>
    <row r="22" spans="2:7" ht="15" customHeight="1" x14ac:dyDescent="0.2">
      <c r="B22" s="82" t="s">
        <v>110</v>
      </c>
      <c r="C22" s="83" t="s">
        <v>142</v>
      </c>
      <c r="D22" s="76">
        <v>15</v>
      </c>
      <c r="E22" s="77" t="s">
        <v>98</v>
      </c>
      <c r="F22" s="76">
        <v>14</v>
      </c>
      <c r="G22" s="76">
        <v>14.75</v>
      </c>
    </row>
    <row r="23" spans="2:7" ht="15" customHeight="1" x14ac:dyDescent="0.2">
      <c r="B23" s="115" t="s">
        <v>37</v>
      </c>
      <c r="C23" s="116"/>
      <c r="D23" s="116"/>
      <c r="E23" s="116"/>
      <c r="F23" s="116"/>
      <c r="G23" s="117"/>
    </row>
    <row r="24" spans="2:7" ht="15" customHeight="1" x14ac:dyDescent="0.2">
      <c r="B24" s="71" t="s">
        <v>38</v>
      </c>
      <c r="C24" s="71" t="s">
        <v>39</v>
      </c>
      <c r="D24" s="76">
        <v>0.9</v>
      </c>
      <c r="E24" s="77" t="s">
        <v>96</v>
      </c>
      <c r="F24" s="76" t="s">
        <v>79</v>
      </c>
      <c r="G24" s="76" t="s">
        <v>79</v>
      </c>
    </row>
    <row r="25" spans="2:7" ht="15" customHeight="1" x14ac:dyDescent="0.2">
      <c r="B25" s="71" t="s">
        <v>112</v>
      </c>
      <c r="C25" s="71" t="s">
        <v>156</v>
      </c>
      <c r="D25" s="76">
        <v>2.4900000000000002</v>
      </c>
      <c r="E25" s="77" t="s">
        <v>96</v>
      </c>
      <c r="F25" s="76" t="s">
        <v>79</v>
      </c>
      <c r="G25" s="76" t="s">
        <v>79</v>
      </c>
    </row>
    <row r="26" spans="2:7" ht="15" customHeight="1" x14ac:dyDescent="0.2">
      <c r="B26" s="71" t="s">
        <v>86</v>
      </c>
      <c r="C26" s="71" t="s">
        <v>176</v>
      </c>
      <c r="D26" s="76">
        <v>1.7</v>
      </c>
      <c r="E26" s="77" t="s">
        <v>96</v>
      </c>
      <c r="F26" s="76" t="s">
        <v>79</v>
      </c>
      <c r="G26" s="76" t="s">
        <v>79</v>
      </c>
    </row>
    <row r="27" spans="2:7" ht="15" customHeight="1" x14ac:dyDescent="0.2">
      <c r="B27" s="71" t="s">
        <v>182</v>
      </c>
      <c r="C27" s="71" t="s">
        <v>200</v>
      </c>
      <c r="D27" s="76">
        <v>1.32</v>
      </c>
      <c r="E27" s="77" t="s">
        <v>96</v>
      </c>
      <c r="F27" s="76" t="s">
        <v>79</v>
      </c>
      <c r="G27" s="76" t="s">
        <v>79</v>
      </c>
    </row>
    <row r="28" spans="2:7" ht="15" customHeight="1" x14ac:dyDescent="0.2">
      <c r="B28" s="71" t="s">
        <v>116</v>
      </c>
      <c r="C28" s="71" t="s">
        <v>155</v>
      </c>
      <c r="D28" s="76">
        <v>2</v>
      </c>
      <c r="E28" s="77" t="s">
        <v>98</v>
      </c>
      <c r="F28" s="76" t="s">
        <v>79</v>
      </c>
      <c r="G28" s="76" t="s">
        <v>79</v>
      </c>
    </row>
    <row r="29" spans="2:7" ht="15" customHeight="1" x14ac:dyDescent="0.2">
      <c r="B29" s="71" t="s">
        <v>89</v>
      </c>
      <c r="C29" s="71" t="s">
        <v>158</v>
      </c>
      <c r="D29" s="76">
        <v>1.35</v>
      </c>
      <c r="E29" s="77" t="s">
        <v>98</v>
      </c>
      <c r="F29" s="76" t="s">
        <v>79</v>
      </c>
      <c r="G29" s="76">
        <v>1.35</v>
      </c>
    </row>
    <row r="30" spans="2:7" ht="15" customHeight="1" x14ac:dyDescent="0.2">
      <c r="B30" s="71" t="s">
        <v>114</v>
      </c>
      <c r="C30" s="71" t="s">
        <v>195</v>
      </c>
      <c r="D30" s="76">
        <v>60</v>
      </c>
      <c r="E30" s="77" t="s">
        <v>98</v>
      </c>
      <c r="F30" s="76" t="s">
        <v>79</v>
      </c>
      <c r="G30" s="76" t="s">
        <v>79</v>
      </c>
    </row>
    <row r="31" spans="2:7" ht="15" customHeight="1" x14ac:dyDescent="0.2">
      <c r="B31" s="82" t="s">
        <v>48</v>
      </c>
      <c r="C31" s="83" t="s">
        <v>214</v>
      </c>
      <c r="D31" s="78">
        <v>2.62</v>
      </c>
      <c r="E31" s="77" t="s">
        <v>98</v>
      </c>
      <c r="F31" s="76">
        <v>2.52</v>
      </c>
      <c r="G31" s="76">
        <v>2.65</v>
      </c>
    </row>
    <row r="32" spans="2:7" ht="15" customHeight="1" x14ac:dyDescent="0.2">
      <c r="B32" s="82" t="s">
        <v>209</v>
      </c>
      <c r="C32" s="83" t="s">
        <v>210</v>
      </c>
      <c r="D32" s="78">
        <v>0.67</v>
      </c>
      <c r="E32" s="77" t="s">
        <v>98</v>
      </c>
      <c r="F32" s="76">
        <v>0.66</v>
      </c>
      <c r="G32" s="76">
        <v>0.7</v>
      </c>
    </row>
    <row r="33" spans="2:7" ht="15" customHeight="1" x14ac:dyDescent="0.2">
      <c r="B33" s="115" t="s">
        <v>140</v>
      </c>
      <c r="C33" s="116"/>
      <c r="D33" s="116"/>
      <c r="E33" s="116"/>
      <c r="F33" s="116"/>
      <c r="G33" s="117"/>
    </row>
    <row r="34" spans="2:7" ht="15" customHeight="1" x14ac:dyDescent="0.2">
      <c r="B34" s="71" t="s">
        <v>52</v>
      </c>
      <c r="C34" s="71" t="s">
        <v>53</v>
      </c>
      <c r="D34" s="76">
        <v>17.39</v>
      </c>
      <c r="E34" s="77" t="s">
        <v>96</v>
      </c>
      <c r="F34" s="76" t="s">
        <v>79</v>
      </c>
      <c r="G34" s="76" t="s">
        <v>79</v>
      </c>
    </row>
    <row r="35" spans="2:7" ht="15" customHeight="1" x14ac:dyDescent="0.2">
      <c r="B35" s="82" t="s">
        <v>198</v>
      </c>
      <c r="C35" s="83" t="s">
        <v>199</v>
      </c>
      <c r="D35" s="76">
        <v>29</v>
      </c>
      <c r="E35" s="77" t="s">
        <v>98</v>
      </c>
      <c r="F35" s="76" t="s">
        <v>79</v>
      </c>
      <c r="G35" s="76">
        <v>29</v>
      </c>
    </row>
    <row r="36" spans="2:7" ht="15.75" x14ac:dyDescent="0.2">
      <c r="B36" s="115" t="s">
        <v>224</v>
      </c>
      <c r="C36" s="116"/>
      <c r="D36" s="116"/>
      <c r="E36" s="116"/>
      <c r="F36" s="116"/>
      <c r="G36" s="117"/>
    </row>
    <row r="37" spans="2:7" ht="15.75" x14ac:dyDescent="0.2">
      <c r="B37" s="71" t="s">
        <v>124</v>
      </c>
      <c r="C37" s="71" t="s">
        <v>175</v>
      </c>
      <c r="D37" s="76">
        <v>0.88</v>
      </c>
      <c r="E37" s="77" t="s">
        <v>98</v>
      </c>
      <c r="F37" s="76" t="s">
        <v>79</v>
      </c>
      <c r="G37" s="76">
        <v>0.87</v>
      </c>
    </row>
    <row r="38" spans="2:7" ht="15.75" x14ac:dyDescent="0.2">
      <c r="B38" s="71" t="s">
        <v>165</v>
      </c>
      <c r="C38" s="72" t="s">
        <v>215</v>
      </c>
      <c r="D38" s="76">
        <v>25</v>
      </c>
      <c r="E38" s="77" t="s">
        <v>98</v>
      </c>
      <c r="F38" s="76">
        <v>23.5</v>
      </c>
      <c r="G38" s="76" t="s">
        <v>79</v>
      </c>
    </row>
    <row r="39" spans="2:7" ht="15.75" x14ac:dyDescent="0.2">
      <c r="B39" s="71" t="s">
        <v>122</v>
      </c>
      <c r="C39" s="71" t="s">
        <v>217</v>
      </c>
      <c r="D39" s="76">
        <v>7.78</v>
      </c>
      <c r="E39" s="77" t="s">
        <v>98</v>
      </c>
      <c r="F39" s="76">
        <v>7.75</v>
      </c>
      <c r="G39" s="76">
        <v>8.35</v>
      </c>
    </row>
  </sheetData>
  <mergeCells count="8">
    <mergeCell ref="B36:G36"/>
    <mergeCell ref="B33:G33"/>
    <mergeCell ref="B1:G1"/>
    <mergeCell ref="B8:G8"/>
    <mergeCell ref="B18:G18"/>
    <mergeCell ref="B23:G23"/>
    <mergeCell ref="B5:G5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>
      <selection activeCell="F36" sqref="F36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43" t="s">
        <v>242</v>
      </c>
      <c r="C1" s="144"/>
      <c r="D1" s="144"/>
      <c r="E1" s="144"/>
      <c r="F1" s="144"/>
      <c r="G1" s="144"/>
      <c r="H1" s="145"/>
    </row>
    <row r="2" spans="2:9" ht="33.75" customHeight="1" x14ac:dyDescent="0.2">
      <c r="B2" s="17" t="s">
        <v>62</v>
      </c>
      <c r="C2" s="17" t="s">
        <v>71</v>
      </c>
      <c r="D2" s="17" t="s">
        <v>72</v>
      </c>
      <c r="E2" s="17" t="s">
        <v>73</v>
      </c>
      <c r="F2" s="17" t="s">
        <v>74</v>
      </c>
      <c r="G2" s="17" t="s">
        <v>75</v>
      </c>
      <c r="H2" s="17" t="s">
        <v>76</v>
      </c>
      <c r="I2" s="17" t="s">
        <v>77</v>
      </c>
    </row>
    <row r="3" spans="2:9" ht="17.100000000000001" customHeight="1" x14ac:dyDescent="0.2">
      <c r="B3" s="125" t="s">
        <v>125</v>
      </c>
      <c r="C3" s="128">
        <v>1.35</v>
      </c>
      <c r="D3" s="131">
        <v>40678</v>
      </c>
      <c r="E3" s="16">
        <v>40685</v>
      </c>
      <c r="F3" s="15" t="s">
        <v>203</v>
      </c>
      <c r="G3" s="137" t="s">
        <v>130</v>
      </c>
      <c r="H3" s="137" t="s">
        <v>130</v>
      </c>
      <c r="I3" s="137" t="s">
        <v>130</v>
      </c>
    </row>
    <row r="4" spans="2:9" ht="17.100000000000001" customHeight="1" x14ac:dyDescent="0.2">
      <c r="B4" s="126"/>
      <c r="C4" s="129"/>
      <c r="D4" s="132"/>
      <c r="E4" s="14">
        <v>40973</v>
      </c>
      <c r="F4" s="13" t="s">
        <v>78</v>
      </c>
      <c r="G4" s="146"/>
      <c r="H4" s="146"/>
      <c r="I4" s="146"/>
    </row>
    <row r="5" spans="2:9" ht="17.100000000000001" customHeight="1" x14ac:dyDescent="0.2">
      <c r="B5" s="127"/>
      <c r="C5" s="130"/>
      <c r="D5" s="133"/>
      <c r="E5" s="12"/>
      <c r="F5" s="11" t="s">
        <v>133</v>
      </c>
      <c r="G5" s="139"/>
      <c r="H5" s="139"/>
      <c r="I5" s="139"/>
    </row>
    <row r="6" spans="2:9" ht="17.100000000000001" customHeight="1" x14ac:dyDescent="0.2">
      <c r="B6" s="125" t="s">
        <v>27</v>
      </c>
      <c r="C6" s="128">
        <v>0.85</v>
      </c>
      <c r="D6" s="131">
        <v>40682</v>
      </c>
      <c r="E6" s="47">
        <v>40689</v>
      </c>
      <c r="F6" s="122" t="s">
        <v>78</v>
      </c>
      <c r="G6" s="122" t="s">
        <v>232</v>
      </c>
      <c r="H6" s="134">
        <v>2</v>
      </c>
      <c r="I6" s="137" t="s">
        <v>130</v>
      </c>
    </row>
    <row r="7" spans="2:9" ht="17.100000000000001" customHeight="1" x14ac:dyDescent="0.2">
      <c r="B7" s="127"/>
      <c r="C7" s="130"/>
      <c r="D7" s="133"/>
      <c r="E7" s="48">
        <v>41011</v>
      </c>
      <c r="F7" s="124"/>
      <c r="G7" s="124"/>
      <c r="H7" s="136"/>
      <c r="I7" s="139"/>
    </row>
    <row r="8" spans="2:9" ht="12" customHeight="1" x14ac:dyDescent="0.2">
      <c r="B8" s="125" t="s">
        <v>100</v>
      </c>
      <c r="C8" s="128">
        <v>1.29</v>
      </c>
      <c r="D8" s="131">
        <v>40960</v>
      </c>
      <c r="E8" s="131">
        <v>40967</v>
      </c>
      <c r="F8" s="15" t="s">
        <v>203</v>
      </c>
      <c r="G8" s="7"/>
      <c r="H8" s="134" t="s">
        <v>130</v>
      </c>
      <c r="I8" s="134" t="s">
        <v>130</v>
      </c>
    </row>
    <row r="9" spans="2:9" ht="13.5" customHeight="1" x14ac:dyDescent="0.2">
      <c r="B9" s="126"/>
      <c r="C9" s="129"/>
      <c r="D9" s="132"/>
      <c r="E9" s="132"/>
      <c r="F9" s="13" t="s">
        <v>133</v>
      </c>
      <c r="G9" s="7" t="s">
        <v>138</v>
      </c>
      <c r="H9" s="135"/>
      <c r="I9" s="135"/>
    </row>
    <row r="10" spans="2:9" ht="15" customHeight="1" x14ac:dyDescent="0.2">
      <c r="B10" s="127"/>
      <c r="C10" s="130"/>
      <c r="D10" s="133"/>
      <c r="E10" s="133"/>
      <c r="F10" s="11" t="s">
        <v>218</v>
      </c>
      <c r="G10" s="7" t="s">
        <v>139</v>
      </c>
      <c r="H10" s="136"/>
      <c r="I10" s="136"/>
    </row>
    <row r="11" spans="2:9" ht="15" customHeight="1" x14ac:dyDescent="0.2">
      <c r="B11" s="6" t="s">
        <v>157</v>
      </c>
      <c r="C11" s="5">
        <v>0.75</v>
      </c>
      <c r="D11" s="4">
        <v>40976</v>
      </c>
      <c r="E11" s="4">
        <v>40983</v>
      </c>
      <c r="F11" s="10" t="s">
        <v>78</v>
      </c>
      <c r="G11" s="3" t="s">
        <v>138</v>
      </c>
      <c r="H11" s="43" t="s">
        <v>130</v>
      </c>
      <c r="I11" s="8" t="s">
        <v>130</v>
      </c>
    </row>
    <row r="12" spans="2:9" ht="15" customHeight="1" x14ac:dyDescent="0.2">
      <c r="B12" s="125" t="s">
        <v>81</v>
      </c>
      <c r="C12" s="128">
        <v>2.04</v>
      </c>
      <c r="D12" s="131">
        <v>41007</v>
      </c>
      <c r="E12" s="131">
        <v>41014</v>
      </c>
      <c r="F12" s="37" t="s">
        <v>203</v>
      </c>
      <c r="G12" s="40"/>
      <c r="H12" s="45"/>
      <c r="I12" s="137" t="s">
        <v>130</v>
      </c>
    </row>
    <row r="13" spans="2:9" ht="15" customHeight="1" x14ac:dyDescent="0.2">
      <c r="B13" s="126"/>
      <c r="C13" s="129"/>
      <c r="D13" s="132"/>
      <c r="E13" s="132"/>
      <c r="F13" s="38" t="s">
        <v>78</v>
      </c>
      <c r="G13" s="44" t="s">
        <v>138</v>
      </c>
      <c r="H13" s="42">
        <v>0.05</v>
      </c>
      <c r="I13" s="138"/>
    </row>
    <row r="14" spans="2:9" ht="15" customHeight="1" x14ac:dyDescent="0.2">
      <c r="B14" s="127"/>
      <c r="C14" s="130"/>
      <c r="D14" s="133"/>
      <c r="E14" s="133"/>
      <c r="F14" s="39" t="s">
        <v>133</v>
      </c>
      <c r="G14" s="57" t="s">
        <v>139</v>
      </c>
      <c r="H14" s="41">
        <v>0.2</v>
      </c>
      <c r="I14" s="139"/>
    </row>
    <row r="15" spans="2:9" ht="15" customHeight="1" x14ac:dyDescent="0.2">
      <c r="B15" s="125" t="s">
        <v>129</v>
      </c>
      <c r="C15" s="128">
        <v>1.81</v>
      </c>
      <c r="D15" s="131">
        <v>41022</v>
      </c>
      <c r="E15" s="131">
        <v>41029</v>
      </c>
      <c r="F15" s="54" t="s">
        <v>203</v>
      </c>
      <c r="G15" s="58"/>
      <c r="H15" s="58"/>
      <c r="I15" s="137" t="s">
        <v>130</v>
      </c>
    </row>
    <row r="16" spans="2:9" ht="15" customHeight="1" x14ac:dyDescent="0.2">
      <c r="B16" s="126"/>
      <c r="C16" s="129"/>
      <c r="D16" s="132"/>
      <c r="E16" s="132"/>
      <c r="F16" s="55" t="s">
        <v>78</v>
      </c>
      <c r="G16" s="58" t="s">
        <v>139</v>
      </c>
      <c r="H16" s="58">
        <v>0.25</v>
      </c>
      <c r="I16" s="138"/>
    </row>
    <row r="17" spans="2:9" ht="15" customHeight="1" x14ac:dyDescent="0.2">
      <c r="B17" s="127"/>
      <c r="C17" s="130"/>
      <c r="D17" s="133"/>
      <c r="E17" s="133"/>
      <c r="F17" s="56" t="s">
        <v>133</v>
      </c>
      <c r="G17" s="44" t="s">
        <v>138</v>
      </c>
      <c r="H17" s="58">
        <v>0.25</v>
      </c>
      <c r="I17" s="139"/>
    </row>
    <row r="18" spans="2:9" ht="17.100000000000001" customHeight="1" x14ac:dyDescent="0.2">
      <c r="B18" s="125" t="s">
        <v>101</v>
      </c>
      <c r="C18" s="128">
        <v>2.2000000000000002</v>
      </c>
      <c r="D18" s="131">
        <v>40861</v>
      </c>
      <c r="E18" s="131">
        <v>40868</v>
      </c>
      <c r="F18" s="15" t="s">
        <v>203</v>
      </c>
      <c r="G18" s="9" t="s">
        <v>138</v>
      </c>
      <c r="H18" s="2">
        <v>0.1355555</v>
      </c>
      <c r="I18" s="122" t="s">
        <v>79</v>
      </c>
    </row>
    <row r="19" spans="2:9" ht="17.100000000000001" customHeight="1" x14ac:dyDescent="0.2">
      <c r="B19" s="126"/>
      <c r="C19" s="129"/>
      <c r="D19" s="132"/>
      <c r="E19" s="132"/>
      <c r="F19" s="13" t="s">
        <v>133</v>
      </c>
      <c r="G19" s="7" t="s">
        <v>139</v>
      </c>
      <c r="H19" s="7">
        <v>0.2</v>
      </c>
      <c r="I19" s="123"/>
    </row>
    <row r="20" spans="2:9" ht="17.100000000000001" customHeight="1" x14ac:dyDescent="0.2">
      <c r="B20" s="127"/>
      <c r="C20" s="130"/>
      <c r="D20" s="133"/>
      <c r="E20" s="133"/>
      <c r="F20" s="11" t="s">
        <v>78</v>
      </c>
      <c r="G20" s="1"/>
      <c r="H20" s="1"/>
      <c r="I20" s="124"/>
    </row>
    <row r="21" spans="2:9" ht="17.100000000000001" customHeight="1" x14ac:dyDescent="0.2">
      <c r="B21" s="125" t="s">
        <v>108</v>
      </c>
      <c r="C21" s="128">
        <v>1.65</v>
      </c>
      <c r="D21" s="131">
        <v>40764</v>
      </c>
      <c r="E21" s="131">
        <v>41024</v>
      </c>
      <c r="F21" s="61" t="s">
        <v>203</v>
      </c>
      <c r="G21" s="137" t="s">
        <v>130</v>
      </c>
      <c r="H21" s="137" t="s">
        <v>130</v>
      </c>
      <c r="I21" s="137" t="s">
        <v>130</v>
      </c>
    </row>
    <row r="22" spans="2:9" ht="17.100000000000001" customHeight="1" x14ac:dyDescent="0.2">
      <c r="B22" s="127"/>
      <c r="C22" s="130"/>
      <c r="D22" s="133"/>
      <c r="E22" s="133"/>
      <c r="F22" s="62" t="s">
        <v>236</v>
      </c>
      <c r="G22" s="139"/>
      <c r="H22" s="139"/>
      <c r="I22" s="139"/>
    </row>
    <row r="23" spans="2:9" ht="17.100000000000001" customHeight="1" x14ac:dyDescent="0.2">
      <c r="B23" s="125" t="s">
        <v>45</v>
      </c>
      <c r="C23" s="128">
        <v>3.93</v>
      </c>
      <c r="D23" s="131">
        <v>40822</v>
      </c>
      <c r="E23" s="131">
        <v>40829</v>
      </c>
      <c r="F23" s="15" t="s">
        <v>203</v>
      </c>
      <c r="G23" s="140" t="s">
        <v>138</v>
      </c>
      <c r="H23" s="134">
        <v>1</v>
      </c>
      <c r="I23" s="140" t="s">
        <v>79</v>
      </c>
    </row>
    <row r="24" spans="2:9" ht="17.100000000000001" customHeight="1" x14ac:dyDescent="0.2">
      <c r="B24" s="127"/>
      <c r="C24" s="130"/>
      <c r="D24" s="133"/>
      <c r="E24" s="133"/>
      <c r="F24" s="13" t="s">
        <v>78</v>
      </c>
      <c r="G24" s="140"/>
      <c r="H24" s="124"/>
      <c r="I24" s="140"/>
    </row>
    <row r="25" spans="2:9" ht="17.100000000000001" customHeight="1" x14ac:dyDescent="0.2">
      <c r="B25" s="141" t="s">
        <v>41</v>
      </c>
      <c r="C25" s="128">
        <v>0.57999999999999996</v>
      </c>
      <c r="D25" s="131">
        <v>40912</v>
      </c>
      <c r="E25" s="131">
        <v>40875</v>
      </c>
      <c r="F25" s="15" t="s">
        <v>203</v>
      </c>
      <c r="G25" s="122" t="s">
        <v>138</v>
      </c>
      <c r="H25" s="134">
        <v>0.15</v>
      </c>
      <c r="I25" s="140" t="s">
        <v>79</v>
      </c>
    </row>
    <row r="26" spans="2:9" ht="17.100000000000001" customHeight="1" x14ac:dyDescent="0.2">
      <c r="B26" s="142"/>
      <c r="C26" s="130"/>
      <c r="D26" s="133"/>
      <c r="E26" s="133"/>
      <c r="F26" s="11" t="s">
        <v>78</v>
      </c>
      <c r="G26" s="124"/>
      <c r="H26" s="136"/>
      <c r="I26" s="140"/>
    </row>
    <row r="27" spans="2:9" x14ac:dyDescent="0.2">
      <c r="B27" s="125" t="s">
        <v>121</v>
      </c>
      <c r="C27" s="128">
        <v>3.96</v>
      </c>
      <c r="D27" s="131">
        <v>41029</v>
      </c>
      <c r="E27" s="131">
        <v>41036</v>
      </c>
      <c r="F27" s="79" t="s">
        <v>203</v>
      </c>
      <c r="G27" s="134" t="s">
        <v>139</v>
      </c>
      <c r="H27" s="122" t="s">
        <v>79</v>
      </c>
      <c r="I27" s="122" t="s">
        <v>79</v>
      </c>
    </row>
    <row r="28" spans="2:9" x14ac:dyDescent="0.2">
      <c r="B28" s="126"/>
      <c r="C28" s="129"/>
      <c r="D28" s="132"/>
      <c r="E28" s="132"/>
      <c r="F28" s="80" t="s">
        <v>78</v>
      </c>
      <c r="G28" s="135"/>
      <c r="H28" s="123"/>
      <c r="I28" s="123"/>
    </row>
    <row r="29" spans="2:9" x14ac:dyDescent="0.2">
      <c r="B29" s="127"/>
      <c r="C29" s="130"/>
      <c r="D29" s="133"/>
      <c r="E29" s="133"/>
      <c r="F29" s="81" t="s">
        <v>133</v>
      </c>
      <c r="G29" s="136"/>
      <c r="H29" s="124"/>
      <c r="I29" s="124"/>
    </row>
  </sheetData>
  <mergeCells count="63">
    <mergeCell ref="I21:I22"/>
    <mergeCell ref="E21:E22"/>
    <mergeCell ref="C21:C22"/>
    <mergeCell ref="B21:B22"/>
    <mergeCell ref="G21:G22"/>
    <mergeCell ref="H21:H22"/>
    <mergeCell ref="D21:D22"/>
    <mergeCell ref="I3:I5"/>
    <mergeCell ref="I8:I10"/>
    <mergeCell ref="H8:H10"/>
    <mergeCell ref="B8:B10"/>
    <mergeCell ref="C8:C10"/>
    <mergeCell ref="D8:D10"/>
    <mergeCell ref="E8:E10"/>
    <mergeCell ref="G6:G7"/>
    <mergeCell ref="H6:H7"/>
    <mergeCell ref="B6:B7"/>
    <mergeCell ref="C6:C7"/>
    <mergeCell ref="D6:D7"/>
    <mergeCell ref="F6:F7"/>
    <mergeCell ref="I6:I7"/>
    <mergeCell ref="B1:H1"/>
    <mergeCell ref="B3:B5"/>
    <mergeCell ref="D3:D5"/>
    <mergeCell ref="C3:C5"/>
    <mergeCell ref="G3:G5"/>
    <mergeCell ref="H3:H5"/>
    <mergeCell ref="B23:B24"/>
    <mergeCell ref="G23:G24"/>
    <mergeCell ref="H23:H24"/>
    <mergeCell ref="I23:I24"/>
    <mergeCell ref="E23:E24"/>
    <mergeCell ref="D23:D24"/>
    <mergeCell ref="C23:C24"/>
    <mergeCell ref="H25:H26"/>
    <mergeCell ref="I25:I26"/>
    <mergeCell ref="B25:B26"/>
    <mergeCell ref="C25:C26"/>
    <mergeCell ref="D25:D26"/>
    <mergeCell ref="E25:E26"/>
    <mergeCell ref="G25:G26"/>
    <mergeCell ref="I18:I20"/>
    <mergeCell ref="B18:B20"/>
    <mergeCell ref="C18:C20"/>
    <mergeCell ref="D18:D20"/>
    <mergeCell ref="E18:E20"/>
    <mergeCell ref="I12:I14"/>
    <mergeCell ref="E12:E14"/>
    <mergeCell ref="D12:D14"/>
    <mergeCell ref="C12:C14"/>
    <mergeCell ref="B12:B14"/>
    <mergeCell ref="B15:B17"/>
    <mergeCell ref="C15:C17"/>
    <mergeCell ref="D15:D17"/>
    <mergeCell ref="E15:E17"/>
    <mergeCell ref="I15:I17"/>
    <mergeCell ref="H27:H29"/>
    <mergeCell ref="I27:I29"/>
    <mergeCell ref="B27:B29"/>
    <mergeCell ref="C27:C29"/>
    <mergeCell ref="D27:D29"/>
    <mergeCell ref="E27:E29"/>
    <mergeCell ref="G27:G29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zoomScale="110" zoomScaleNormal="110" workbookViewId="0">
      <selection activeCell="B40" sqref="B40"/>
    </sheetView>
  </sheetViews>
  <sheetFormatPr defaultRowHeight="14.25" x14ac:dyDescent="0.2"/>
  <sheetData>
    <row r="1" spans="1:11" ht="14.25" customHeight="1" x14ac:dyDescent="0.2">
      <c r="A1" s="147" t="s">
        <v>243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14.25" customHeight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</row>
  </sheetData>
  <mergeCells count="1">
    <mergeCell ref="A1:K2"/>
  </mergeCells>
  <pageMargins left="0" right="0" top="0" bottom="0" header="0" footer="0"/>
  <pageSetup paperSize="9" scale="95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2012-04-30T10:14:34Z</dcterms:modified>
</cp:coreProperties>
</file>