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25" windowWidth="15600" windowHeight="1068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4" i="6" l="1"/>
  <c r="E34" i="6"/>
  <c r="D34" i="6"/>
  <c r="D33" i="6"/>
  <c r="E33" i="6"/>
  <c r="F33" i="6"/>
  <c r="D29" i="6"/>
  <c r="E29" i="6"/>
  <c r="F29" i="6"/>
  <c r="F22" i="6"/>
  <c r="E22" i="6"/>
  <c r="D22" i="6"/>
  <c r="D21" i="6"/>
  <c r="E21" i="6"/>
  <c r="F21" i="6"/>
  <c r="D18" i="6"/>
  <c r="E18" i="6"/>
  <c r="F18" i="6"/>
  <c r="D13" i="6"/>
  <c r="E13" i="6"/>
  <c r="F13" i="6"/>
  <c r="C8" i="5"/>
  <c r="C7" i="5"/>
  <c r="C6" i="5"/>
  <c r="N81" i="5"/>
  <c r="M81" i="5"/>
  <c r="L81" i="5"/>
</calcChain>
</file>

<file path=xl/sharedStrings.xml><?xml version="1.0" encoding="utf-8"?>
<sst xmlns="http://schemas.openxmlformats.org/spreadsheetml/2006/main" count="432" uniqueCount="261">
  <si>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</si>
  <si>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</si>
  <si>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</si>
  <si>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</si>
  <si>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</si>
  <si>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</si>
  <si>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</si>
  <si>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</si>
  <si>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</si>
  <si>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</si>
  <si>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</si>
  <si>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</si>
  <si>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</si>
  <si>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</si>
  <si>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</si>
  <si>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</si>
  <si>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</si>
  <si>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</si>
  <si>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</si>
  <si>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</si>
  <si>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</si>
  <si>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</si>
  <si>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</si>
  <si>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</si>
  <si>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</si>
  <si>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</si>
  <si>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</si>
  <si>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</si>
  <si>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</si>
  <si>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</si>
  <si>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</si>
  <si>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</si>
  <si>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</si>
  <si>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</si>
  <si>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</si>
  <si>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</si>
  <si>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</si>
  <si>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</si>
  <si>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</si>
  <si>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</si>
  <si>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</si>
  <si>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</si>
  <si>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</si>
  <si>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</si>
  <si>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</si>
  <si>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</si>
  <si>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</si>
  <si>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</si>
  <si>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</si>
  <si>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</si>
  <si>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</si>
  <si>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</si>
  <si>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</si>
  <si>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</si>
  <si>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</si>
  <si>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</si>
  <si>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</si>
  <si>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</si>
  <si>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</si>
  <si>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</si>
  <si>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</si>
  <si>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</si>
  <si>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</si>
  <si>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</si>
  <si>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</si>
  <si>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</si>
  <si>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</si>
  <si>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</si>
  <si>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</si>
  <si>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</si>
  <si>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</si>
  <si>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</si>
  <si>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</si>
  <si>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</si>
  <si>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</si>
  <si>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</si>
  <si>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</si>
  <si>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</si>
  <si>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</si>
  <si>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</si>
  <si>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</si>
  <si>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</si>
  <si>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</si>
  <si>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</si>
  <si>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</si>
  <si>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</si>
  <si>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</si>
  <si>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</si>
  <si>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</si>
  <si>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</si>
  <si>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</si>
  <si>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</si>
  <si>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</si>
  <si>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</si>
  <si>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</si>
  <si>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</si>
  <si>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</si>
  <si>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</si>
  <si>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</si>
  <si>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</si>
  <si>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</si>
  <si>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</si>
  <si>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</si>
  <si>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</si>
  <si>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</si>
  <si>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</si>
  <si>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</si>
  <si>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</si>
  <si>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</si>
  <si>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</si>
  <si>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</si>
  <si>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</si>
  <si>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</si>
  <si>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</si>
  <si>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</si>
  <si>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</si>
  <si>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</si>
  <si>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</si>
  <si>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</si>
  <si>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</si>
  <si>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</si>
  <si>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</si>
  <si>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</si>
  <si>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</si>
  <si>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</si>
  <si>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</si>
  <si>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</si>
  <si>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</si>
  <si>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</si>
  <si>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</si>
  <si>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</si>
  <si>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</si>
  <si>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SBMC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</si>
  <si>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</si>
  <si>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</si>
  <si>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</si>
  <si>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</si>
  <si>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</si>
  <si>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</si>
  <si>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</si>
  <si>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</si>
  <si>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</si>
  <si>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</si>
  <si>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</si>
  <si>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</si>
  <si>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</si>
  <si>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</si>
  <si>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</si>
  <si>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</si>
  <si>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</si>
  <si>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</si>
  <si>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</si>
  <si>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</si>
  <si>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</si>
  <si>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</si>
  <si>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</si>
  <si>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</si>
  <si>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</si>
  <si>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</si>
  <si>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</si>
  <si>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</si>
  <si>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</si>
  <si>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</si>
  <si>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</si>
  <si>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</si>
  <si>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</si>
  <si>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</si>
  <si>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</si>
  <si>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</si>
  <si>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</si>
  <si>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</si>
  <si>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</si>
  <si>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</si>
  <si>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</si>
  <si>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</si>
  <si>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</si>
  <si>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</si>
  <si>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</si>
  <si>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</si>
  <si>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</si>
  <si>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</si>
  <si>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</si>
  <si>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</si>
  <si>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</si>
  <si>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</si>
  <si>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</si>
  <si>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</si>
  <si>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</si>
  <si>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</si>
  <si>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</si>
  <si>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</si>
  <si>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</si>
  <si>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</si>
  <si>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</si>
  <si>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</si>
  <si>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</si>
  <si>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</si>
  <si>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</si>
  <si>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</si>
  <si>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</si>
  <si>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</si>
  <si>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</si>
  <si>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</si>
  <si>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</si>
  <si>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</si>
  <si>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</si>
  <si>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</si>
  <si>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</si>
  <si>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</si>
  <si>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</si>
  <si>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</si>
  <si>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</si>
  <si>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</si>
  <si>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</si>
  <si>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</si>
  <si>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</si>
  <si>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</si>
  <si>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</si>
  <si>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</si>
  <si>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</si>
  <si>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</si>
  <si>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</si>
  <si>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</si>
  <si>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</si>
  <si>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</si>
  <si>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</si>
  <si>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</si>
  <si>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</si>
  <si>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</si>
  <si>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</si>
  <si>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</si>
  <si>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</si>
  <si>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</si>
  <si>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</si>
  <si>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</si>
  <si>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</si>
  <si>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</si>
  <si>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</si>
  <si>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</si>
  <si>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</si>
  <si>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</si>
  <si>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InvestmentSector</t>
  </si>
  <si>
    <t>Total of Investment sector</t>
  </si>
  <si>
    <t>Electronic Trading Session Monday 23/4/2012</t>
  </si>
  <si>
    <t>Non Iraqi's  Bulletin Monday 23/4/2012</t>
  </si>
  <si>
    <t xml:space="preserve"> Non Trading Companies in Iraq Stock Exchange for Monday 23/4/2012</t>
  </si>
  <si>
    <t>Bulletin News for listed companies in Iraq Stock Exchange for Monday 23/4/2012</t>
  </si>
  <si>
    <t xml:space="preserve">IRAQ STOCK EXCHANGE MONDAY SESSION  23/4/2012 </t>
  </si>
  <si>
    <t xml:space="preserve"> ISX price Index was about (118.19) point  which  increase about (0.030%)</t>
  </si>
  <si>
    <t>Ready Made Clothes</t>
  </si>
  <si>
    <t>Dar Al-Salam Investment  Bank</t>
  </si>
  <si>
    <t>Economy Bank for Investment</t>
  </si>
  <si>
    <t>North Bank</t>
  </si>
  <si>
    <t>Al -Hilal Industries</t>
  </si>
  <si>
    <t>Investment Bank of Iraqi</t>
  </si>
  <si>
    <t>Total of Hotels sector</t>
  </si>
  <si>
    <t xml:space="preserve">Cancil Transcation </t>
  </si>
  <si>
    <t>Special Orders</t>
  </si>
  <si>
    <t>Naseem Al-Shimal Brokerage Firms (buy) (sell) executed  cross order to National Bank in traded shares  (341 000 000 ) share in additional session time after 12 oclock .</t>
  </si>
  <si>
    <t>In Today session cancil transcation to Light Industries  in traded shares(21) million share at price (0.800) because the broker exceeded Cap Formula .</t>
  </si>
  <si>
    <t>In Today session cancil transcation to AL-Badia for General Trans in traded shares(1) million share at price (7.170) because the broker exceeded Cap Formula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</si>
</sst>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37">
    <xf numFmtId="0" fontId="0" fillId="0" borderId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16" applyNumberFormat="0" applyAlignment="0" applyProtection="0"/>
    <xf numFmtId="0" fontId="41" fillId="9" borderId="17" applyNumberFormat="0" applyAlignment="0" applyProtection="0"/>
    <xf numFmtId="0" fontId="42" fillId="9" borderId="16" applyNumberFormat="0" applyAlignment="0" applyProtection="0"/>
    <xf numFmtId="0" fontId="43" fillId="0" borderId="18" applyNumberFormat="0" applyFill="0" applyAlignment="0" applyProtection="0"/>
    <xf numFmtId="0" fontId="44" fillId="10" borderId="1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48" fillId="35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3">
    <xf numFmtId="0" fontId="0" fillId="0" borderId="0" xfId="0"/>
    <xf numFmtId="0" fontId="24" fillId="0" borderId="9" xfId="0" applyFont="1" applyBorder="1" applyAlignment="1">
      <alignment vertical="center"/>
    </xf>
    <xf numFmtId="166" fontId="24" fillId="0" borderId="10" xfId="0" applyNumberFormat="1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9" fontId="24" fillId="0" borderId="7" xfId="0" applyNumberFormat="1" applyFont="1" applyBorder="1" applyAlignment="1">
      <alignment horizontal="center" vertical="center"/>
    </xf>
    <xf numFmtId="10" fontId="24" fillId="0" borderId="10" xfId="0" applyNumberFormat="1" applyFont="1" applyBorder="1" applyAlignment="1">
      <alignment horizontal="center" vertical="center"/>
    </xf>
    <xf numFmtId="9" fontId="24" fillId="0" borderId="10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165" fontId="24" fillId="0" borderId="9" xfId="0" applyNumberFormat="1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165" fontId="24" fillId="0" borderId="7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165" fontId="24" fillId="0" borderId="1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25" fillId="0" borderId="0" xfId="0" applyFont="1" applyBorder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vertical="center" wrapText="1"/>
    </xf>
    <xf numFmtId="0" fontId="31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3" fontId="31" fillId="0" borderId="0" xfId="0" applyNumberFormat="1" applyFont="1" applyAlignment="1">
      <alignment horizontal="left"/>
    </xf>
    <xf numFmtId="2" fontId="0" fillId="0" borderId="0" xfId="0" applyNumberFormat="1"/>
    <xf numFmtId="0" fontId="28" fillId="0" borderId="2" xfId="0" applyFont="1" applyBorder="1" applyAlignment="1">
      <alignment vertical="center"/>
    </xf>
    <xf numFmtId="0" fontId="25" fillId="0" borderId="0" xfId="0" applyFont="1" applyBorder="1"/>
    <xf numFmtId="164" fontId="28" fillId="0" borderId="2" xfId="43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9" fontId="24" fillId="0" borderId="10" xfId="0" applyNumberFormat="1" applyFont="1" applyBorder="1" applyAlignment="1">
      <alignment horizontal="center" vertical="center"/>
    </xf>
    <xf numFmtId="9" fontId="24" fillId="0" borderId="9" xfId="0" applyNumberFormat="1" applyFont="1" applyBorder="1" applyAlignment="1">
      <alignment horizontal="center" vertical="center"/>
    </xf>
    <xf numFmtId="9" fontId="24" fillId="0" borderId="7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10" fontId="24" fillId="0" borderId="2" xfId="0" applyNumberFormat="1" applyFont="1" applyBorder="1" applyAlignment="1">
      <alignment horizontal="center" vertical="center"/>
    </xf>
    <xf numFmtId="9" fontId="24" fillId="0" borderId="8" xfId="0" applyNumberFormat="1" applyFont="1" applyBorder="1" applyAlignment="1">
      <alignment horizontal="center" vertical="center"/>
    </xf>
    <xf numFmtId="0" fontId="0" fillId="0" borderId="10" xfId="0" applyBorder="1"/>
    <xf numFmtId="164" fontId="30" fillId="0" borderId="2" xfId="43" applyNumberFormat="1" applyFont="1" applyBorder="1" applyAlignment="1">
      <alignment horizontal="left" vertical="center"/>
    </xf>
    <xf numFmtId="0" fontId="12" fillId="0" borderId="0" xfId="169"/>
    <xf numFmtId="165" fontId="24" fillId="0" borderId="10" xfId="0" applyNumberFormat="1" applyFont="1" applyBorder="1" applyAlignment="1">
      <alignment horizontal="center" vertical="center"/>
    </xf>
    <xf numFmtId="165" fontId="24" fillId="0" borderId="9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7" fillId="0" borderId="0" xfId="239"/>
    <xf numFmtId="0" fontId="6" fillId="0" borderId="0" xfId="253"/>
    <xf numFmtId="0" fontId="5" fillId="0" borderId="0" xfId="267"/>
    <xf numFmtId="0" fontId="28" fillId="0" borderId="0" xfId="0" applyFont="1" applyBorder="1" applyAlignment="1">
      <alignment vertical="center"/>
    </xf>
    <xf numFmtId="0" fontId="4" fillId="0" borderId="0" xfId="281"/>
    <xf numFmtId="0" fontId="3" fillId="0" borderId="0" xfId="295"/>
    <xf numFmtId="0" fontId="3" fillId="0" borderId="0" xfId="295"/>
    <xf numFmtId="0" fontId="3" fillId="0" borderId="0" xfId="295"/>
    <xf numFmtId="0" fontId="3" fillId="0" borderId="0" xfId="295"/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9" fontId="24" fillId="0" borderId="9" xfId="0" applyNumberFormat="1" applyFont="1" applyBorder="1" applyAlignment="1">
      <alignment horizontal="center" vertical="center"/>
    </xf>
    <xf numFmtId="9" fontId="24" fillId="0" borderId="7" xfId="0" applyNumberFormat="1" applyFont="1" applyBorder="1" applyAlignment="1">
      <alignment horizontal="center" vertical="center"/>
    </xf>
    <xf numFmtId="3" fontId="28" fillId="0" borderId="2" xfId="295" applyNumberFormat="1" applyFont="1" applyBorder="1" applyAlignment="1">
      <alignment vertical="center"/>
    </xf>
    <xf numFmtId="0" fontId="2" fillId="0" borderId="0" xfId="309"/>
    <xf numFmtId="0" fontId="28" fillId="0" borderId="2" xfId="295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4" fontId="28" fillId="0" borderId="3" xfId="43" applyNumberFormat="1" applyFont="1" applyBorder="1" applyAlignment="1">
      <alignment horizontal="center" vertical="center"/>
    </xf>
    <xf numFmtId="164" fontId="28" fillId="0" borderId="4" xfId="43" applyNumberFormat="1" applyFont="1" applyBorder="1" applyAlignment="1">
      <alignment horizontal="center" vertical="center"/>
    </xf>
    <xf numFmtId="164" fontId="28" fillId="0" borderId="5" xfId="43" applyNumberFormat="1" applyFont="1" applyBorder="1" applyAlignment="1">
      <alignment horizontal="center" vertical="center"/>
    </xf>
    <xf numFmtId="0" fontId="28" fillId="0" borderId="3" xfId="183" applyFont="1" applyBorder="1" applyAlignment="1">
      <alignment horizontal="left" vertical="center"/>
    </xf>
    <xf numFmtId="0" fontId="28" fillId="0" borderId="4" xfId="183" applyFont="1" applyBorder="1" applyAlignment="1">
      <alignment horizontal="left" vertical="center"/>
    </xf>
    <xf numFmtId="0" fontId="28" fillId="0" borderId="5" xfId="183" applyFont="1" applyBorder="1" applyAlignment="1">
      <alignment horizontal="left" vertical="center"/>
    </xf>
    <xf numFmtId="3" fontId="31" fillId="0" borderId="0" xfId="0" applyNumberFormat="1" applyFont="1" applyAlignment="1">
      <alignment horizontal="left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28" fillId="0" borderId="2" xfId="43" applyNumberFormat="1" applyFont="1" applyBorder="1" applyAlignment="1">
      <alignment horizontal="center" vertical="center"/>
    </xf>
    <xf numFmtId="164" fontId="28" fillId="0" borderId="3" xfId="113" applyNumberFormat="1" applyFont="1" applyBorder="1" applyAlignment="1">
      <alignment horizontal="center" vertical="center"/>
    </xf>
    <xf numFmtId="164" fontId="28" fillId="0" borderId="4" xfId="113" applyNumberFormat="1" applyFont="1" applyBorder="1" applyAlignment="1">
      <alignment horizontal="center" vertical="center"/>
    </xf>
    <xf numFmtId="164" fontId="28" fillId="0" borderId="5" xfId="113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25" fillId="0" borderId="0" xfId="0" applyFont="1" applyBorder="1"/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164" fontId="24" fillId="0" borderId="10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65" fontId="24" fillId="0" borderId="9" xfId="0" applyNumberFormat="1" applyFont="1" applyBorder="1" applyAlignment="1">
      <alignment horizontal="center" vertical="center"/>
    </xf>
    <xf numFmtId="10" fontId="24" fillId="0" borderId="10" xfId="0" applyNumberFormat="1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9" fontId="24" fillId="0" borderId="10" xfId="0" applyNumberFormat="1" applyFont="1" applyBorder="1" applyAlignment="1">
      <alignment horizontal="center" vertical="center"/>
    </xf>
    <xf numFmtId="9" fontId="24" fillId="0" borderId="9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10" fontId="24" fillId="0" borderId="7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164" fontId="24" fillId="0" borderId="2" xfId="0" applyNumberFormat="1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9" fontId="24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8" fillId="0" borderId="2" xfId="323" applyNumberFormat="1" applyFont="1" applyBorder="1" applyAlignment="1">
      <alignment horizontal="center"/>
    </xf>
    <xf numFmtId="164" fontId="28" fillId="0" borderId="2" xfId="323" applyNumberFormat="1" applyFont="1" applyBorder="1" applyAlignment="1">
      <alignment horizontal="center"/>
    </xf>
    <xf numFmtId="2" fontId="50" fillId="0" borderId="0" xfId="0" applyNumberFormat="1" applyFont="1" applyAlignment="1">
      <alignment horizontal="left"/>
    </xf>
    <xf numFmtId="164" fontId="28" fillId="0" borderId="9" xfId="43" applyNumberFormat="1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28" fillId="0" borderId="2" xfId="323" applyFont="1" applyBorder="1" applyAlignment="1">
      <alignment horizontal="center"/>
    </xf>
    <xf numFmtId="0" fontId="29" fillId="0" borderId="0" xfId="0" applyFont="1" applyBorder="1" applyAlignment="1">
      <alignment horizontal="left" vertical="center" wrapText="1"/>
    </xf>
    <xf numFmtId="0" fontId="1" fillId="0" borderId="0" xfId="323"/>
    <xf numFmtId="0" fontId="50" fillId="0" borderId="0" xfId="0" applyFont="1" applyAlignment="1">
      <alignment horizontal="left"/>
    </xf>
    <xf numFmtId="3" fontId="28" fillId="0" borderId="2" xfId="323" applyNumberFormat="1" applyFont="1" applyBorder="1"/>
    <xf numFmtId="164" fontId="28" fillId="0" borderId="2" xfId="323" applyNumberFormat="1" applyFont="1" applyBorder="1" applyAlignment="1">
      <alignment horizontal="center" vertical="center"/>
    </xf>
    <xf numFmtId="0" fontId="1" fillId="0" borderId="0" xfId="323"/>
    <xf numFmtId="0" fontId="1" fillId="0" borderId="0" xfId="323"/>
    <xf numFmtId="0" fontId="28" fillId="0" borderId="2" xfId="323" applyFont="1" applyBorder="1" applyAlignment="1">
      <alignment vertical="center"/>
    </xf>
    <xf numFmtId="0" fontId="1" fillId="0" borderId="0" xfId="323"/>
    <xf numFmtId="0" fontId="1" fillId="0" borderId="0" xfId="323"/>
    <xf numFmtId="0" fontId="1" fillId="0" borderId="0" xfId="323"/>
    <xf numFmtId="3" fontId="1" fillId="0" borderId="0" xfId="323" applyNumberFormat="1"/>
    <xf numFmtId="2" fontId="28" fillId="0" borderId="2" xfId="323" applyNumberFormat="1" applyFont="1" applyBorder="1" applyAlignment="1">
      <alignment horizontal="center" vertical="center"/>
    </xf>
    <xf numFmtId="3" fontId="28" fillId="0" borderId="2" xfId="323" applyNumberFormat="1" applyFont="1" applyBorder="1" applyAlignment="1">
      <alignment horizontal="center" vertical="center"/>
    </xf>
    <xf numFmtId="2" fontId="49" fillId="0" borderId="2" xfId="323" applyNumberFormat="1" applyFont="1" applyBorder="1" applyAlignment="1">
      <alignment horizontal="center" vertical="center"/>
    </xf>
    <xf numFmtId="2" fontId="29" fillId="0" borderId="2" xfId="323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1" fillId="0" borderId="0" xfId="323"/>
  </cellXfs>
  <cellStyles count="337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PriceIndex for April 2012</a:t>
            </a:r>
            <a:endParaRPr lang="ar-IQ"/>
          </a:p>
        </c:rich>
      </c:tx>
      <c:layout>
        <c:manualLayout>
          <c:xMode val="edge"/>
          <c:yMode val="edge"/>
          <c:x val="0.25416322203294933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3884664479233481E-2"/>
                  <c:y val="5.8433055149543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28849488389751E-2"/>
                  <c:y val="-6.428245870463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31247102458E-2"/>
                  <c:y val="-5.691088918763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[1]مؤشر!$B$1:$R$1</c:f>
              <c:strCache>
                <c:ptCount val="17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</c:strCache>
            </c:strRef>
          </c:cat>
          <c:val>
            <c:numRef>
              <c:f>[1]مؤشر!$B$2:$R$2</c:f>
              <c:numCache>
                <c:formatCode>General</c:formatCode>
                <c:ptCount val="17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96960"/>
        <c:axId val="63545728"/>
      </c:lineChart>
      <c:catAx>
        <c:axId val="326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63545728"/>
        <c:crosses val="autoZero"/>
        <c:auto val="1"/>
        <c:lblAlgn val="ctr"/>
        <c:lblOffset val="100"/>
        <c:noMultiLvlLbl val="0"/>
      </c:catAx>
      <c:valAx>
        <c:axId val="63545728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269696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9528347248"/>
          <c:y val="2.65781422292627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2975E-2"/>
                  <c:y val="-6.289676808150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397653556417558E-2"/>
                  <c:y val="6.874497196726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-5.303576697883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563963128926185E-2"/>
                  <c:y val="7.7311031387348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741936986653375E-2"/>
                  <c:y val="-8.2218080728074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561230650426007E-2"/>
                  <c:y val="-6.984081131870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16/4</c:v>
                </c:pt>
                <c:pt idx="1">
                  <c:v> 17/4</c:v>
                </c:pt>
                <c:pt idx="2">
                  <c:v> 18/4</c:v>
                </c:pt>
                <c:pt idx="3">
                  <c:v> 19/4</c:v>
                </c:pt>
                <c:pt idx="4">
                  <c:v> 22/4</c:v>
                </c:pt>
                <c:pt idx="5">
                  <c:v> 23/4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1089053635</c:v>
                </c:pt>
                <c:pt idx="1">
                  <c:v>1345608101</c:v>
                </c:pt>
                <c:pt idx="2">
                  <c:v>2637062280</c:v>
                </c:pt>
                <c:pt idx="3">
                  <c:v>1079209368</c:v>
                </c:pt>
                <c:pt idx="4">
                  <c:v>1287533909</c:v>
                </c:pt>
                <c:pt idx="5">
                  <c:v>1069243716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6720"/>
        <c:axId val="32085888"/>
      </c:lineChart>
      <c:catAx>
        <c:axId val="304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2085888"/>
        <c:crosses val="autoZero"/>
        <c:auto val="1"/>
        <c:lblAlgn val="ctr"/>
        <c:lblOffset val="100"/>
        <c:noMultiLvlLbl val="0"/>
      </c:catAx>
      <c:valAx>
        <c:axId val="32085888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0446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1741255651003827E-2"/>
                  <c:y val="-6.8775743522857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5655785407835737E-2"/>
                  <c:y val="7.2958472215512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929634485802665E-2"/>
                  <c:y val="-6.7928441460154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319826449394046E-2"/>
                  <c:y val="7.3983543468109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581800444609084E-2"/>
                  <c:y val="-7.3825741107514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191320806543594E-2"/>
                  <c:y val="6.4287071478028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16/4</c:v>
                </c:pt>
                <c:pt idx="1">
                  <c:v> 17/4</c:v>
                </c:pt>
                <c:pt idx="2">
                  <c:v> 18/4</c:v>
                </c:pt>
                <c:pt idx="3">
                  <c:v> 19/4</c:v>
                </c:pt>
                <c:pt idx="4">
                  <c:v> 22/4</c:v>
                </c:pt>
                <c:pt idx="5">
                  <c:v> 23/4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1958961122</c:v>
                </c:pt>
                <c:pt idx="1">
                  <c:v>2049648114</c:v>
                </c:pt>
                <c:pt idx="2">
                  <c:v>3620729510</c:v>
                </c:pt>
                <c:pt idx="3">
                  <c:v>1845661277</c:v>
                </c:pt>
                <c:pt idx="4">
                  <c:v>2359919309</c:v>
                </c:pt>
                <c:pt idx="5">
                  <c:v>2059402896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3488"/>
        <c:axId val="84976384"/>
      </c:lineChart>
      <c:catAx>
        <c:axId val="314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4976384"/>
        <c:crosses val="autoZero"/>
        <c:auto val="1"/>
        <c:lblAlgn val="ctr"/>
        <c:lblOffset val="100"/>
        <c:noMultiLvlLbl val="0"/>
      </c:catAx>
      <c:valAx>
        <c:axId val="84976384"/>
        <c:scaling>
          <c:orientation val="minMax"/>
          <c:max val="4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14234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139411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187036</xdr:colOff>
      <xdr:row>37</xdr:row>
      <xdr:rowOff>128154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215611</xdr:colOff>
      <xdr:row>55</xdr:row>
      <xdr:rowOff>13855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3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</row>
      </sheetData>
      <sheetData sheetId="1">
        <row r="1">
          <cell r="B1" t="str">
            <v xml:space="preserve"> 16/4</v>
          </cell>
          <cell r="C1" t="str">
            <v xml:space="preserve"> 17/4</v>
          </cell>
          <cell r="D1" t="str">
            <v xml:space="preserve"> 18/4</v>
          </cell>
          <cell r="E1" t="str">
            <v xml:space="preserve"> 19/4</v>
          </cell>
          <cell r="F1" t="str">
            <v xml:space="preserve"> 22/4</v>
          </cell>
          <cell r="G1" t="str">
            <v xml:space="preserve"> 23/4</v>
          </cell>
        </row>
        <row r="2">
          <cell r="A2" t="str">
            <v>عدد الاسهم</v>
          </cell>
          <cell r="B2">
            <v>1089053635</v>
          </cell>
          <cell r="C2">
            <v>1345608101</v>
          </cell>
          <cell r="D2">
            <v>2637062280</v>
          </cell>
          <cell r="E2">
            <v>1079209368</v>
          </cell>
          <cell r="F2">
            <v>1287533909</v>
          </cell>
          <cell r="G2">
            <v>1069243716</v>
          </cell>
        </row>
      </sheetData>
      <sheetData sheetId="2">
        <row r="1">
          <cell r="B1" t="str">
            <v xml:space="preserve"> 16/4</v>
          </cell>
          <cell r="C1" t="str">
            <v xml:space="preserve"> 17/4</v>
          </cell>
          <cell r="D1" t="str">
            <v xml:space="preserve"> 18/4</v>
          </cell>
          <cell r="E1" t="str">
            <v xml:space="preserve"> 19/4</v>
          </cell>
          <cell r="F1" t="str">
            <v xml:space="preserve"> 22/4</v>
          </cell>
          <cell r="G1" t="str">
            <v xml:space="preserve"> 23/4</v>
          </cell>
        </row>
        <row r="2">
          <cell r="A2" t="str">
            <v>القيمة المتداولة</v>
          </cell>
          <cell r="B2">
            <v>1958961122</v>
          </cell>
          <cell r="C2">
            <v>2049648114</v>
          </cell>
          <cell r="D2">
            <v>3620729510</v>
          </cell>
          <cell r="E2">
            <v>1845661277</v>
          </cell>
          <cell r="F2">
            <v>2359919309</v>
          </cell>
          <cell r="G2">
            <v>2059402896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3"/>
  <sheetViews>
    <sheetView tabSelected="1" topLeftCell="A67" workbookViewId="0">
      <selection activeCell="O85" sqref="O85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6" t="s">
        <v>0</v>
      </c>
      <c r="C1" s="36"/>
      <c r="D1" s="36"/>
    </row>
    <row r="2" spans="2:14" ht="20.25" customHeight="1" x14ac:dyDescent="0.25">
      <c r="B2" s="35" t="s">
        <v>243</v>
      </c>
      <c r="C2" s="35"/>
      <c r="D2" s="35"/>
    </row>
    <row r="3" spans="2:14" ht="15.75" x14ac:dyDescent="0.25">
      <c r="B3" s="35" t="s">
        <v>1</v>
      </c>
      <c r="C3" s="35"/>
      <c r="D3" s="35"/>
    </row>
    <row r="4" spans="2:14" ht="15.75" x14ac:dyDescent="0.25">
      <c r="B4" s="35" t="s">
        <v>2</v>
      </c>
      <c r="C4" s="141">
        <v>118.19</v>
      </c>
      <c r="D4" s="141"/>
    </row>
    <row r="5" spans="2:14" ht="15.75" x14ac:dyDescent="0.25">
      <c r="B5" s="35" t="s">
        <v>3</v>
      </c>
      <c r="C5" s="147">
        <v>0.03</v>
      </c>
      <c r="D5" s="147"/>
    </row>
    <row r="6" spans="2:14" ht="15.75" x14ac:dyDescent="0.25">
      <c r="B6" s="35" t="s">
        <v>4</v>
      </c>
      <c r="C6" s="84">
        <f>N81</f>
        <v>2059402896</v>
      </c>
      <c r="D6" s="84"/>
    </row>
    <row r="7" spans="2:14" ht="15.75" x14ac:dyDescent="0.25">
      <c r="B7" s="35" t="s">
        <v>5</v>
      </c>
      <c r="C7" s="84">
        <f>M81</f>
        <v>1069243716</v>
      </c>
      <c r="D7" s="84"/>
      <c r="G7" s="38"/>
      <c r="H7" s="38"/>
      <c r="I7" s="38"/>
      <c r="J7" s="38"/>
    </row>
    <row r="8" spans="2:14" ht="15.75" x14ac:dyDescent="0.25">
      <c r="B8" s="35" t="s">
        <v>6</v>
      </c>
      <c r="C8" s="37">
        <f>L81</f>
        <v>551</v>
      </c>
      <c r="D8" s="35"/>
      <c r="H8" s="38"/>
      <c r="J8" s="38"/>
    </row>
    <row r="9" spans="2:14" ht="15.75" x14ac:dyDescent="0.25">
      <c r="B9" s="35" t="s">
        <v>7</v>
      </c>
      <c r="C9" s="34">
        <v>86</v>
      </c>
      <c r="D9" s="35"/>
      <c r="H9" s="38"/>
      <c r="J9" s="38"/>
    </row>
    <row r="10" spans="2:14" ht="15.75" x14ac:dyDescent="0.25">
      <c r="B10" s="35" t="s">
        <v>8</v>
      </c>
      <c r="C10" s="34">
        <v>50</v>
      </c>
      <c r="D10" s="35"/>
    </row>
    <row r="11" spans="2:14" ht="15.75" x14ac:dyDescent="0.25">
      <c r="B11" s="35" t="s">
        <v>9</v>
      </c>
      <c r="C11" s="34">
        <v>20</v>
      </c>
      <c r="D11" s="35"/>
    </row>
    <row r="12" spans="2:14" ht="15.75" x14ac:dyDescent="0.25">
      <c r="B12" s="35" t="s">
        <v>10</v>
      </c>
      <c r="C12" s="34">
        <v>14</v>
      </c>
      <c r="D12" s="35"/>
    </row>
    <row r="13" spans="2:14" ht="15.75" x14ac:dyDescent="0.25">
      <c r="B13" s="35" t="s">
        <v>153</v>
      </c>
      <c r="C13" s="34">
        <v>10</v>
      </c>
      <c r="D13" s="35"/>
    </row>
    <row r="14" spans="2:14" ht="15.75" x14ac:dyDescent="0.25">
      <c r="B14" s="35" t="s">
        <v>96</v>
      </c>
      <c r="C14" s="34">
        <v>8</v>
      </c>
      <c r="D14" s="35"/>
    </row>
    <row r="15" spans="2:14" ht="15.75" x14ac:dyDescent="0.25">
      <c r="B15" s="35" t="s">
        <v>152</v>
      </c>
      <c r="C15" s="34">
        <v>18</v>
      </c>
      <c r="D15" s="35"/>
    </row>
    <row r="16" spans="2:14" ht="45.75" customHeight="1" x14ac:dyDescent="0.2">
      <c r="B16" s="33" t="s">
        <v>62</v>
      </c>
      <c r="C16" s="32" t="s">
        <v>12</v>
      </c>
      <c r="D16" s="32" t="s">
        <v>13</v>
      </c>
      <c r="E16" s="32" t="s">
        <v>14</v>
      </c>
      <c r="F16" s="32" t="s">
        <v>15</v>
      </c>
      <c r="G16" s="32" t="s">
        <v>16</v>
      </c>
      <c r="H16" s="32" t="s">
        <v>17</v>
      </c>
      <c r="I16" s="32" t="s">
        <v>18</v>
      </c>
      <c r="J16" s="32" t="s">
        <v>19</v>
      </c>
      <c r="K16" s="32" t="s">
        <v>20</v>
      </c>
      <c r="L16" s="32" t="s">
        <v>133</v>
      </c>
      <c r="M16" s="32" t="s">
        <v>5</v>
      </c>
      <c r="N16" s="32" t="s">
        <v>22</v>
      </c>
    </row>
    <row r="17" spans="2:15" ht="12" customHeight="1" x14ac:dyDescent="0.2">
      <c r="B17" s="88" t="s">
        <v>23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</row>
    <row r="18" spans="2:15" ht="12" customHeight="1" x14ac:dyDescent="0.2">
      <c r="B18" s="39" t="s">
        <v>126</v>
      </c>
      <c r="C18" s="41" t="s">
        <v>145</v>
      </c>
      <c r="D18" s="140">
        <v>1.25</v>
      </c>
      <c r="E18" s="140">
        <v>1.25</v>
      </c>
      <c r="F18" s="140">
        <v>1.24</v>
      </c>
      <c r="G18" s="140">
        <v>1.24</v>
      </c>
      <c r="H18" s="140">
        <v>1.24</v>
      </c>
      <c r="I18" s="140">
        <v>1.24</v>
      </c>
      <c r="J18" s="140">
        <v>1.24</v>
      </c>
      <c r="K18" s="139">
        <v>0</v>
      </c>
      <c r="L18" s="144">
        <v>9</v>
      </c>
      <c r="M18" s="148">
        <v>14110290</v>
      </c>
      <c r="N18" s="148">
        <v>17525459</v>
      </c>
      <c r="O18" s="146"/>
    </row>
    <row r="19" spans="2:15" ht="12" customHeight="1" x14ac:dyDescent="0.2">
      <c r="B19" s="39" t="s">
        <v>24</v>
      </c>
      <c r="C19" s="41" t="s">
        <v>173</v>
      </c>
      <c r="D19" s="140">
        <v>2.4500000000000002</v>
      </c>
      <c r="E19" s="140">
        <v>2.4900000000000002</v>
      </c>
      <c r="F19" s="140">
        <v>2.4500000000000002</v>
      </c>
      <c r="G19" s="140">
        <v>2.46</v>
      </c>
      <c r="H19" s="140">
        <v>2.44</v>
      </c>
      <c r="I19" s="140">
        <v>2.48</v>
      </c>
      <c r="J19" s="140">
        <v>2.4500000000000002</v>
      </c>
      <c r="K19" s="139">
        <v>1.22</v>
      </c>
      <c r="L19" s="144">
        <v>25</v>
      </c>
      <c r="M19" s="148">
        <v>30236520</v>
      </c>
      <c r="N19" s="148">
        <v>74456997</v>
      </c>
      <c r="O19" s="146"/>
    </row>
    <row r="20" spans="2:15" ht="12" customHeight="1" x14ac:dyDescent="0.2">
      <c r="B20" s="39" t="s">
        <v>97</v>
      </c>
      <c r="C20" s="39" t="s">
        <v>210</v>
      </c>
      <c r="D20" s="140">
        <v>1.1000000000000001</v>
      </c>
      <c r="E20" s="140">
        <v>1.1100000000000001</v>
      </c>
      <c r="F20" s="140">
        <v>1.05</v>
      </c>
      <c r="G20" s="140">
        <v>1.08</v>
      </c>
      <c r="H20" s="140">
        <v>1.1000000000000001</v>
      </c>
      <c r="I20" s="140">
        <v>1.07</v>
      </c>
      <c r="J20" s="140">
        <v>1.1000000000000001</v>
      </c>
      <c r="K20" s="139">
        <v>-2.73</v>
      </c>
      <c r="L20" s="144">
        <v>9</v>
      </c>
      <c r="M20" s="148">
        <v>5015615</v>
      </c>
      <c r="N20" s="148">
        <v>5402898</v>
      </c>
      <c r="O20" s="146"/>
    </row>
    <row r="21" spans="2:15" ht="12" customHeight="1" x14ac:dyDescent="0.2">
      <c r="B21" s="39" t="s">
        <v>128</v>
      </c>
      <c r="C21" s="41" t="s">
        <v>175</v>
      </c>
      <c r="D21" s="140">
        <v>0.94</v>
      </c>
      <c r="E21" s="140">
        <v>0.95</v>
      </c>
      <c r="F21" s="140">
        <v>0.94</v>
      </c>
      <c r="G21" s="140">
        <v>0.94</v>
      </c>
      <c r="H21" s="140">
        <v>0.94</v>
      </c>
      <c r="I21" s="140">
        <v>0.95</v>
      </c>
      <c r="J21" s="140">
        <v>0.94</v>
      </c>
      <c r="K21" s="139">
        <v>1.06</v>
      </c>
      <c r="L21" s="144">
        <v>32</v>
      </c>
      <c r="M21" s="148">
        <v>59421974</v>
      </c>
      <c r="N21" s="148">
        <v>56063784</v>
      </c>
      <c r="O21" s="146"/>
    </row>
    <row r="22" spans="2:15" ht="12" customHeight="1" x14ac:dyDescent="0.2">
      <c r="B22" s="39" t="s">
        <v>25</v>
      </c>
      <c r="C22" s="39" t="s">
        <v>162</v>
      </c>
      <c r="D22" s="140">
        <v>0.85</v>
      </c>
      <c r="E22" s="140">
        <v>0.85</v>
      </c>
      <c r="F22" s="140">
        <v>0.85</v>
      </c>
      <c r="G22" s="140">
        <v>0.85</v>
      </c>
      <c r="H22" s="140">
        <v>0.85</v>
      </c>
      <c r="I22" s="140">
        <v>0.85</v>
      </c>
      <c r="J22" s="140">
        <v>0.85</v>
      </c>
      <c r="K22" s="139">
        <v>0</v>
      </c>
      <c r="L22" s="144">
        <v>3</v>
      </c>
      <c r="M22" s="148">
        <v>5500000</v>
      </c>
      <c r="N22" s="148">
        <v>4675000</v>
      </c>
      <c r="O22" s="146"/>
    </row>
    <row r="23" spans="2:15" ht="12" customHeight="1" x14ac:dyDescent="0.2">
      <c r="B23" s="39" t="s">
        <v>80</v>
      </c>
      <c r="C23" s="56" t="s">
        <v>154</v>
      </c>
      <c r="D23" s="140">
        <v>3.35</v>
      </c>
      <c r="E23" s="140">
        <v>3.4</v>
      </c>
      <c r="F23" s="140">
        <v>3.35</v>
      </c>
      <c r="G23" s="140">
        <v>3.39</v>
      </c>
      <c r="H23" s="140">
        <v>3.4</v>
      </c>
      <c r="I23" s="140">
        <v>3.4</v>
      </c>
      <c r="J23" s="140">
        <v>3.4</v>
      </c>
      <c r="K23" s="139">
        <v>0</v>
      </c>
      <c r="L23" s="144">
        <v>6</v>
      </c>
      <c r="M23" s="148">
        <v>870000</v>
      </c>
      <c r="N23" s="148">
        <v>2950500</v>
      </c>
      <c r="O23" s="146"/>
    </row>
    <row r="24" spans="2:15" ht="12" customHeight="1" x14ac:dyDescent="0.2">
      <c r="B24" s="39" t="s">
        <v>163</v>
      </c>
      <c r="C24" s="39" t="s">
        <v>164</v>
      </c>
      <c r="D24" s="140">
        <v>3.3</v>
      </c>
      <c r="E24" s="140">
        <v>3.35</v>
      </c>
      <c r="F24" s="140">
        <v>3.3</v>
      </c>
      <c r="G24" s="140">
        <v>3.32</v>
      </c>
      <c r="H24" s="140">
        <v>3.21</v>
      </c>
      <c r="I24" s="140">
        <v>3.35</v>
      </c>
      <c r="J24" s="140">
        <v>3.25</v>
      </c>
      <c r="K24" s="139">
        <v>3.08</v>
      </c>
      <c r="L24" s="144">
        <v>5</v>
      </c>
      <c r="M24" s="148">
        <v>3270000</v>
      </c>
      <c r="N24" s="148">
        <v>10853500</v>
      </c>
      <c r="O24" s="146"/>
    </row>
    <row r="25" spans="2:15" ht="12" customHeight="1" x14ac:dyDescent="0.2">
      <c r="B25" s="39" t="s">
        <v>99</v>
      </c>
      <c r="C25" s="41" t="s">
        <v>171</v>
      </c>
      <c r="D25" s="140">
        <v>0.87</v>
      </c>
      <c r="E25" s="140">
        <v>0.87</v>
      </c>
      <c r="F25" s="140">
        <v>0.86</v>
      </c>
      <c r="G25" s="140">
        <v>0.87</v>
      </c>
      <c r="H25" s="140">
        <v>0.86</v>
      </c>
      <c r="I25" s="140">
        <v>0.86</v>
      </c>
      <c r="J25" s="140">
        <v>0.87</v>
      </c>
      <c r="K25" s="139">
        <v>-1.1499999999999999</v>
      </c>
      <c r="L25" s="144">
        <v>15</v>
      </c>
      <c r="M25" s="148">
        <v>31264225</v>
      </c>
      <c r="N25" s="148">
        <v>27059101</v>
      </c>
      <c r="O25" s="146"/>
    </row>
    <row r="26" spans="2:15" ht="12" customHeight="1" x14ac:dyDescent="0.2">
      <c r="B26" s="39" t="s">
        <v>168</v>
      </c>
      <c r="C26" s="39" t="s">
        <v>167</v>
      </c>
      <c r="D26" s="140">
        <v>1.1499999999999999</v>
      </c>
      <c r="E26" s="140">
        <v>1.1499999999999999</v>
      </c>
      <c r="F26" s="140">
        <v>1.1499999999999999</v>
      </c>
      <c r="G26" s="140">
        <v>1.1499999999999999</v>
      </c>
      <c r="H26" s="140">
        <v>1.1200000000000001</v>
      </c>
      <c r="I26" s="140">
        <v>1.1499999999999999</v>
      </c>
      <c r="J26" s="140">
        <v>1.1200000000000001</v>
      </c>
      <c r="K26" s="139">
        <v>2.68</v>
      </c>
      <c r="L26" s="144">
        <v>1</v>
      </c>
      <c r="M26" s="148">
        <v>2000000</v>
      </c>
      <c r="N26" s="148">
        <v>2300000</v>
      </c>
      <c r="O26" s="146"/>
    </row>
    <row r="27" spans="2:15" ht="12" customHeight="1" x14ac:dyDescent="0.2">
      <c r="B27" s="39" t="s">
        <v>82</v>
      </c>
      <c r="C27" s="41" t="s">
        <v>216</v>
      </c>
      <c r="D27" s="140">
        <v>0.88</v>
      </c>
      <c r="E27" s="140">
        <v>0.88</v>
      </c>
      <c r="F27" s="140">
        <v>0.88</v>
      </c>
      <c r="G27" s="140">
        <v>0.88</v>
      </c>
      <c r="H27" s="140">
        <v>0.87</v>
      </c>
      <c r="I27" s="140">
        <v>0.88</v>
      </c>
      <c r="J27" s="140">
        <v>0.87</v>
      </c>
      <c r="K27" s="139">
        <v>1.1499999999999999</v>
      </c>
      <c r="L27" s="144">
        <v>27</v>
      </c>
      <c r="M27" s="148">
        <v>75220914</v>
      </c>
      <c r="N27" s="148">
        <v>66194404</v>
      </c>
      <c r="O27" s="146"/>
    </row>
    <row r="28" spans="2:15" ht="12" customHeight="1" x14ac:dyDescent="0.2">
      <c r="B28" s="39" t="s">
        <v>225</v>
      </c>
      <c r="C28" s="56" t="s">
        <v>226</v>
      </c>
      <c r="D28" s="140">
        <v>0.75</v>
      </c>
      <c r="E28" s="140">
        <v>0.75</v>
      </c>
      <c r="F28" s="140">
        <v>0.75</v>
      </c>
      <c r="G28" s="140">
        <v>0.75</v>
      </c>
      <c r="H28" s="140">
        <v>0.75</v>
      </c>
      <c r="I28" s="140">
        <v>0.75</v>
      </c>
      <c r="J28" s="140">
        <v>0.75</v>
      </c>
      <c r="K28" s="139">
        <v>0</v>
      </c>
      <c r="L28" s="144">
        <v>9</v>
      </c>
      <c r="M28" s="148">
        <v>15336000</v>
      </c>
      <c r="N28" s="148">
        <v>11502000</v>
      </c>
      <c r="O28" s="146"/>
    </row>
    <row r="29" spans="2:15" ht="12" customHeight="1" x14ac:dyDescent="0.2">
      <c r="B29" s="39" t="s">
        <v>185</v>
      </c>
      <c r="C29" s="41" t="s">
        <v>186</v>
      </c>
      <c r="D29" s="140">
        <v>1.82</v>
      </c>
      <c r="E29" s="140">
        <v>1.84</v>
      </c>
      <c r="F29" s="140">
        <v>1.82</v>
      </c>
      <c r="G29" s="140">
        <v>1.83</v>
      </c>
      <c r="H29" s="140">
        <v>1.8</v>
      </c>
      <c r="I29" s="140">
        <v>1.83</v>
      </c>
      <c r="J29" s="140">
        <v>1.8</v>
      </c>
      <c r="K29" s="139">
        <v>1.67</v>
      </c>
      <c r="L29" s="144">
        <v>8</v>
      </c>
      <c r="M29" s="148">
        <v>364000000</v>
      </c>
      <c r="N29" s="148">
        <v>666150000</v>
      </c>
      <c r="O29" s="146"/>
    </row>
    <row r="30" spans="2:15" ht="12" customHeight="1" x14ac:dyDescent="0.2">
      <c r="B30" s="39" t="s">
        <v>211</v>
      </c>
      <c r="C30" s="41" t="s">
        <v>212</v>
      </c>
      <c r="D30" s="140">
        <v>2.0499999999999998</v>
      </c>
      <c r="E30" s="140">
        <v>2.06</v>
      </c>
      <c r="F30" s="140">
        <v>2.04</v>
      </c>
      <c r="G30" s="140">
        <v>2.0499999999999998</v>
      </c>
      <c r="H30" s="140">
        <v>2.02</v>
      </c>
      <c r="I30" s="140">
        <v>2.06</v>
      </c>
      <c r="J30" s="140">
        <v>2.02</v>
      </c>
      <c r="K30" s="139">
        <v>1.98</v>
      </c>
      <c r="L30" s="144">
        <v>6</v>
      </c>
      <c r="M30" s="148">
        <v>18100000</v>
      </c>
      <c r="N30" s="148">
        <v>37145000</v>
      </c>
      <c r="O30" s="146"/>
    </row>
    <row r="31" spans="2:15" ht="12" customHeight="1" x14ac:dyDescent="0.2">
      <c r="B31" s="39" t="s">
        <v>26</v>
      </c>
      <c r="C31" s="41" t="s">
        <v>224</v>
      </c>
      <c r="D31" s="140">
        <v>0.87</v>
      </c>
      <c r="E31" s="140">
        <v>0.87</v>
      </c>
      <c r="F31" s="140">
        <v>0.87</v>
      </c>
      <c r="G31" s="140">
        <v>0.87</v>
      </c>
      <c r="H31" s="140">
        <v>0.86</v>
      </c>
      <c r="I31" s="140">
        <v>0.87</v>
      </c>
      <c r="J31" s="140">
        <v>0.86</v>
      </c>
      <c r="K31" s="139">
        <v>1.1599999999999999</v>
      </c>
      <c r="L31" s="144">
        <v>1</v>
      </c>
      <c r="M31" s="148">
        <v>3000000</v>
      </c>
      <c r="N31" s="148">
        <v>2610000</v>
      </c>
      <c r="O31" s="146"/>
    </row>
    <row r="32" spans="2:15" ht="12" customHeight="1" x14ac:dyDescent="0.2">
      <c r="B32" s="39" t="s">
        <v>182</v>
      </c>
      <c r="C32" s="56" t="s">
        <v>192</v>
      </c>
      <c r="D32" s="140">
        <v>0.96</v>
      </c>
      <c r="E32" s="140">
        <v>1</v>
      </c>
      <c r="F32" s="140">
        <v>0.94</v>
      </c>
      <c r="G32" s="140">
        <v>0.95</v>
      </c>
      <c r="H32" s="140">
        <v>0.93</v>
      </c>
      <c r="I32" s="140">
        <v>0.94</v>
      </c>
      <c r="J32" s="140">
        <v>0.93</v>
      </c>
      <c r="K32" s="139">
        <v>1.08</v>
      </c>
      <c r="L32" s="144">
        <v>10</v>
      </c>
      <c r="M32" s="148">
        <v>18952159</v>
      </c>
      <c r="N32" s="148">
        <v>17958091</v>
      </c>
      <c r="O32" s="146"/>
    </row>
    <row r="33" spans="2:15" ht="12" customHeight="1" x14ac:dyDescent="0.2">
      <c r="B33" s="39" t="s">
        <v>28</v>
      </c>
      <c r="C33" s="91"/>
      <c r="D33" s="142"/>
      <c r="E33" s="142"/>
      <c r="F33" s="142"/>
      <c r="G33" s="142"/>
      <c r="H33" s="142"/>
      <c r="I33" s="142"/>
      <c r="J33" s="142"/>
      <c r="K33" s="142"/>
      <c r="L33" s="144">
        <v>166</v>
      </c>
      <c r="M33" s="148">
        <v>646297697</v>
      </c>
      <c r="N33" s="148">
        <v>1002846734</v>
      </c>
      <c r="O33" s="62"/>
    </row>
    <row r="34" spans="2:15" ht="12" customHeight="1" x14ac:dyDescent="0.2">
      <c r="B34" s="85" t="s">
        <v>233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61"/>
    </row>
    <row r="35" spans="2:15" ht="12" customHeight="1" x14ac:dyDescent="0.2">
      <c r="B35" s="39" t="s">
        <v>83</v>
      </c>
      <c r="C35" s="39" t="s">
        <v>197</v>
      </c>
      <c r="D35" s="140">
        <v>0.93</v>
      </c>
      <c r="E35" s="140">
        <v>0.93</v>
      </c>
      <c r="F35" s="140">
        <v>0.93</v>
      </c>
      <c r="G35" s="140">
        <v>0.93</v>
      </c>
      <c r="H35" s="140">
        <v>0.94</v>
      </c>
      <c r="I35" s="140">
        <v>0.93</v>
      </c>
      <c r="J35" s="140">
        <v>0.94</v>
      </c>
      <c r="K35" s="139">
        <v>-1.06</v>
      </c>
      <c r="L35" s="144">
        <v>2</v>
      </c>
      <c r="M35" s="148">
        <v>1628640</v>
      </c>
      <c r="N35" s="148">
        <v>1514635</v>
      </c>
      <c r="O35" s="75"/>
    </row>
    <row r="36" spans="2:15" ht="12" customHeight="1" x14ac:dyDescent="0.2">
      <c r="B36" s="39" t="s">
        <v>234</v>
      </c>
      <c r="C36" s="92"/>
      <c r="D36" s="93"/>
      <c r="E36" s="93"/>
      <c r="F36" s="93"/>
      <c r="G36" s="93"/>
      <c r="H36" s="93"/>
      <c r="I36" s="93"/>
      <c r="J36" s="93"/>
      <c r="K36" s="94"/>
      <c r="L36" s="144">
        <v>2</v>
      </c>
      <c r="M36" s="148">
        <v>1628640</v>
      </c>
      <c r="N36" s="148">
        <v>1514635</v>
      </c>
      <c r="O36" s="63"/>
    </row>
    <row r="37" spans="2:15" ht="12" customHeight="1" x14ac:dyDescent="0.2">
      <c r="B37" s="85" t="s">
        <v>241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  <c r="O37" s="65"/>
    </row>
    <row r="38" spans="2:15" ht="12" customHeight="1" x14ac:dyDescent="0.2">
      <c r="B38" s="39" t="s">
        <v>32</v>
      </c>
      <c r="C38" s="39" t="s">
        <v>149</v>
      </c>
      <c r="D38" s="140">
        <v>1.4</v>
      </c>
      <c r="E38" s="140">
        <v>1.4</v>
      </c>
      <c r="F38" s="140">
        <v>1.4</v>
      </c>
      <c r="G38" s="140">
        <v>1.4</v>
      </c>
      <c r="H38" s="140">
        <v>1.38</v>
      </c>
      <c r="I38" s="140">
        <v>1.4</v>
      </c>
      <c r="J38" s="140">
        <v>1.38</v>
      </c>
      <c r="K38" s="139">
        <v>1.45</v>
      </c>
      <c r="L38" s="144">
        <v>2</v>
      </c>
      <c r="M38" s="148">
        <v>8300000</v>
      </c>
      <c r="N38" s="148">
        <v>11620000</v>
      </c>
      <c r="O38" s="65"/>
    </row>
    <row r="39" spans="2:15" ht="12" customHeight="1" x14ac:dyDescent="0.2">
      <c r="B39" s="39" t="s">
        <v>242</v>
      </c>
      <c r="C39" s="92"/>
      <c r="D39" s="93"/>
      <c r="E39" s="93"/>
      <c r="F39" s="93"/>
      <c r="G39" s="93"/>
      <c r="H39" s="93"/>
      <c r="I39" s="93"/>
      <c r="J39" s="93"/>
      <c r="K39" s="94"/>
      <c r="L39" s="144">
        <v>2</v>
      </c>
      <c r="M39" s="148">
        <v>8300000</v>
      </c>
      <c r="N39" s="148">
        <v>11620000</v>
      </c>
      <c r="O39" s="65"/>
    </row>
    <row r="40" spans="2:15" ht="12" customHeight="1" x14ac:dyDescent="0.2">
      <c r="B40" s="85" t="s">
        <v>33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</row>
    <row r="41" spans="2:15" ht="12" customHeight="1" x14ac:dyDescent="0.2">
      <c r="B41" s="39" t="s">
        <v>110</v>
      </c>
      <c r="C41" s="39" t="s">
        <v>143</v>
      </c>
      <c r="D41" s="140">
        <v>14.96</v>
      </c>
      <c r="E41" s="140">
        <v>14.96</v>
      </c>
      <c r="F41" s="140">
        <v>14.96</v>
      </c>
      <c r="G41" s="140">
        <v>14.96</v>
      </c>
      <c r="H41" s="140">
        <v>14.96</v>
      </c>
      <c r="I41" s="140">
        <v>14.96</v>
      </c>
      <c r="J41" s="140">
        <v>14.96</v>
      </c>
      <c r="K41" s="139">
        <v>0</v>
      </c>
      <c r="L41" s="144">
        <v>7</v>
      </c>
      <c r="M41" s="148">
        <v>95746</v>
      </c>
      <c r="N41" s="148">
        <v>1432360</v>
      </c>
      <c r="O41" s="150"/>
    </row>
    <row r="42" spans="2:15" ht="12" customHeight="1" x14ac:dyDescent="0.2">
      <c r="B42" s="39" t="s">
        <v>34</v>
      </c>
      <c r="C42" s="41" t="s">
        <v>142</v>
      </c>
      <c r="D42" s="140">
        <v>2.6</v>
      </c>
      <c r="E42" s="140">
        <v>2.6</v>
      </c>
      <c r="F42" s="140">
        <v>2.58</v>
      </c>
      <c r="G42" s="140">
        <v>2.6</v>
      </c>
      <c r="H42" s="140">
        <v>2.58</v>
      </c>
      <c r="I42" s="140">
        <v>2.6</v>
      </c>
      <c r="J42" s="140">
        <v>2.6</v>
      </c>
      <c r="K42" s="139">
        <v>0</v>
      </c>
      <c r="L42" s="144">
        <v>17</v>
      </c>
      <c r="M42" s="148">
        <v>15206332</v>
      </c>
      <c r="N42" s="148">
        <v>39536137</v>
      </c>
      <c r="O42" s="150"/>
    </row>
    <row r="43" spans="2:15" ht="12" customHeight="1" x14ac:dyDescent="0.2">
      <c r="B43" s="39" t="s">
        <v>111</v>
      </c>
      <c r="C43" s="39" t="s">
        <v>169</v>
      </c>
      <c r="D43" s="140">
        <v>2.29</v>
      </c>
      <c r="E43" s="140">
        <v>2.2999999999999998</v>
      </c>
      <c r="F43" s="140">
        <v>2.27</v>
      </c>
      <c r="G43" s="140">
        <v>2.2799999999999998</v>
      </c>
      <c r="H43" s="140">
        <v>2.34</v>
      </c>
      <c r="I43" s="140">
        <v>2.27</v>
      </c>
      <c r="J43" s="140">
        <v>2.34</v>
      </c>
      <c r="K43" s="139">
        <v>-2.99</v>
      </c>
      <c r="L43" s="144">
        <v>6</v>
      </c>
      <c r="M43" s="148">
        <v>880000</v>
      </c>
      <c r="N43" s="148">
        <v>2006500</v>
      </c>
      <c r="O43" s="150"/>
    </row>
    <row r="44" spans="2:15" ht="12" customHeight="1" x14ac:dyDescent="0.2">
      <c r="B44" s="39" t="s">
        <v>35</v>
      </c>
      <c r="C44" s="41" t="s">
        <v>193</v>
      </c>
      <c r="D44" s="140">
        <v>5.03</v>
      </c>
      <c r="E44" s="140">
        <v>5.05</v>
      </c>
      <c r="F44" s="140">
        <v>5.01</v>
      </c>
      <c r="G44" s="140">
        <v>5.0199999999999996</v>
      </c>
      <c r="H44" s="140">
        <v>5.03</v>
      </c>
      <c r="I44" s="140">
        <v>5.01</v>
      </c>
      <c r="J44" s="140">
        <v>5</v>
      </c>
      <c r="K44" s="139">
        <v>0.2</v>
      </c>
      <c r="L44" s="144">
        <v>25</v>
      </c>
      <c r="M44" s="148">
        <v>5463165</v>
      </c>
      <c r="N44" s="148">
        <v>27415588</v>
      </c>
      <c r="O44" s="150"/>
    </row>
    <row r="45" spans="2:15" ht="12" customHeight="1" x14ac:dyDescent="0.2">
      <c r="B45" s="39" t="s">
        <v>184</v>
      </c>
      <c r="C45" s="39" t="s">
        <v>174</v>
      </c>
      <c r="D45" s="140">
        <v>42.5</v>
      </c>
      <c r="E45" s="140">
        <v>43</v>
      </c>
      <c r="F45" s="140">
        <v>42.5</v>
      </c>
      <c r="G45" s="140">
        <v>42.7</v>
      </c>
      <c r="H45" s="140">
        <v>46</v>
      </c>
      <c r="I45" s="140">
        <v>43</v>
      </c>
      <c r="J45" s="140">
        <v>46</v>
      </c>
      <c r="K45" s="139">
        <v>-6.52</v>
      </c>
      <c r="L45" s="144">
        <v>3</v>
      </c>
      <c r="M45" s="148">
        <v>36851</v>
      </c>
      <c r="N45" s="148">
        <v>1573668</v>
      </c>
      <c r="O45" s="150"/>
    </row>
    <row r="46" spans="2:15" ht="12" customHeight="1" x14ac:dyDescent="0.2">
      <c r="B46" s="39" t="s">
        <v>85</v>
      </c>
      <c r="C46" s="41" t="s">
        <v>191</v>
      </c>
      <c r="D46" s="140">
        <v>7.07</v>
      </c>
      <c r="E46" s="140">
        <v>7.24</v>
      </c>
      <c r="F46" s="140">
        <v>7.07</v>
      </c>
      <c r="G46" s="140">
        <v>7.17</v>
      </c>
      <c r="H46" s="140">
        <v>7.11</v>
      </c>
      <c r="I46" s="140">
        <v>7.17</v>
      </c>
      <c r="J46" s="140">
        <v>7.05</v>
      </c>
      <c r="K46" s="139">
        <v>1.7</v>
      </c>
      <c r="L46" s="144">
        <v>15</v>
      </c>
      <c r="M46" s="148">
        <v>6220000</v>
      </c>
      <c r="N46" s="148">
        <v>44612000</v>
      </c>
      <c r="O46" s="150"/>
    </row>
    <row r="47" spans="2:15" ht="12" customHeight="1" x14ac:dyDescent="0.2">
      <c r="B47" s="39" t="s">
        <v>36</v>
      </c>
      <c r="C47" s="78"/>
      <c r="D47" s="79"/>
      <c r="E47" s="79"/>
      <c r="F47" s="79"/>
      <c r="G47" s="79"/>
      <c r="H47" s="79"/>
      <c r="I47" s="79"/>
      <c r="J47" s="79"/>
      <c r="K47" s="80"/>
      <c r="L47" s="144">
        <v>73</v>
      </c>
      <c r="M47" s="148">
        <v>27902094</v>
      </c>
      <c r="N47" s="148">
        <v>116576253</v>
      </c>
      <c r="O47" s="150"/>
    </row>
    <row r="48" spans="2:15" ht="12" customHeight="1" x14ac:dyDescent="0.2">
      <c r="B48" s="85" t="s">
        <v>37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9"/>
    </row>
    <row r="49" spans="2:15" ht="12" customHeight="1" x14ac:dyDescent="0.2">
      <c r="B49" s="39" t="s">
        <v>235</v>
      </c>
      <c r="C49" s="39" t="s">
        <v>236</v>
      </c>
      <c r="D49" s="140">
        <v>2.12</v>
      </c>
      <c r="E49" s="140">
        <v>2.13</v>
      </c>
      <c r="F49" s="140">
        <v>2.1</v>
      </c>
      <c r="G49" s="140">
        <v>2.12</v>
      </c>
      <c r="H49" s="140">
        <v>2.12</v>
      </c>
      <c r="I49" s="140">
        <v>2.13</v>
      </c>
      <c r="J49" s="140">
        <v>2.12</v>
      </c>
      <c r="K49" s="139">
        <v>0.47</v>
      </c>
      <c r="L49" s="144">
        <v>6</v>
      </c>
      <c r="M49" s="148">
        <v>2486774</v>
      </c>
      <c r="N49" s="148">
        <v>5281610</v>
      </c>
      <c r="O49" s="151"/>
    </row>
    <row r="50" spans="2:15" ht="12" customHeight="1" x14ac:dyDescent="0.2">
      <c r="B50" s="39" t="s">
        <v>113</v>
      </c>
      <c r="C50" s="41" t="s">
        <v>205</v>
      </c>
      <c r="D50" s="140">
        <v>4.05</v>
      </c>
      <c r="E50" s="140">
        <v>4.05</v>
      </c>
      <c r="F50" s="140">
        <v>4</v>
      </c>
      <c r="G50" s="140">
        <v>4.0199999999999996</v>
      </c>
      <c r="H50" s="140">
        <v>4.05</v>
      </c>
      <c r="I50" s="140">
        <v>4</v>
      </c>
      <c r="J50" s="140">
        <v>4.05</v>
      </c>
      <c r="K50" s="139">
        <v>-1.23</v>
      </c>
      <c r="L50" s="144">
        <v>2</v>
      </c>
      <c r="M50" s="148">
        <v>481206</v>
      </c>
      <c r="N50" s="148">
        <v>1933975</v>
      </c>
      <c r="O50" s="151"/>
    </row>
    <row r="51" spans="2:15" ht="12" customHeight="1" x14ac:dyDescent="0.2">
      <c r="B51" s="39" t="s">
        <v>87</v>
      </c>
      <c r="C51" s="41" t="s">
        <v>151</v>
      </c>
      <c r="D51" s="140">
        <v>1.25</v>
      </c>
      <c r="E51" s="140">
        <v>1.25</v>
      </c>
      <c r="F51" s="140">
        <v>1.24</v>
      </c>
      <c r="G51" s="140">
        <v>1.24</v>
      </c>
      <c r="H51" s="140">
        <v>1.25</v>
      </c>
      <c r="I51" s="140">
        <v>1.24</v>
      </c>
      <c r="J51" s="140">
        <v>1.25</v>
      </c>
      <c r="K51" s="139">
        <v>-0.8</v>
      </c>
      <c r="L51" s="144">
        <v>25</v>
      </c>
      <c r="M51" s="148">
        <v>15942070</v>
      </c>
      <c r="N51" s="148">
        <v>19769167</v>
      </c>
      <c r="O51" s="151"/>
    </row>
    <row r="52" spans="2:15" ht="12" customHeight="1" x14ac:dyDescent="0.2">
      <c r="B52" s="39" t="s">
        <v>42</v>
      </c>
      <c r="C52" s="39" t="s">
        <v>232</v>
      </c>
      <c r="D52" s="140">
        <v>0.83</v>
      </c>
      <c r="E52" s="140">
        <v>0.84</v>
      </c>
      <c r="F52" s="140">
        <v>0.83</v>
      </c>
      <c r="G52" s="140">
        <v>0.83</v>
      </c>
      <c r="H52" s="140">
        <v>0.82</v>
      </c>
      <c r="I52" s="140">
        <v>0.83</v>
      </c>
      <c r="J52" s="140">
        <v>0.83</v>
      </c>
      <c r="K52" s="139">
        <v>0</v>
      </c>
      <c r="L52" s="144">
        <v>33</v>
      </c>
      <c r="M52" s="148">
        <v>115141250</v>
      </c>
      <c r="N52" s="148">
        <v>95582238</v>
      </c>
      <c r="O52" s="151"/>
    </row>
    <row r="53" spans="2:15" ht="12" customHeight="1" x14ac:dyDescent="0.2">
      <c r="B53" s="39" t="s">
        <v>43</v>
      </c>
      <c r="C53" s="39" t="s">
        <v>44</v>
      </c>
      <c r="D53" s="140">
        <v>0.79</v>
      </c>
      <c r="E53" s="140">
        <v>0.81</v>
      </c>
      <c r="F53" s="140">
        <v>0.79</v>
      </c>
      <c r="G53" s="140">
        <v>0.8</v>
      </c>
      <c r="H53" s="140">
        <v>0.79</v>
      </c>
      <c r="I53" s="140">
        <v>0.81</v>
      </c>
      <c r="J53" s="140">
        <v>0.8</v>
      </c>
      <c r="K53" s="139">
        <v>1.25</v>
      </c>
      <c r="L53" s="144">
        <v>50</v>
      </c>
      <c r="M53" s="148">
        <v>142463388</v>
      </c>
      <c r="N53" s="148">
        <v>114000977</v>
      </c>
      <c r="O53" s="151"/>
    </row>
    <row r="54" spans="2:15" ht="12" customHeight="1" x14ac:dyDescent="0.2">
      <c r="B54" s="39" t="s">
        <v>46</v>
      </c>
      <c r="C54" s="41" t="s">
        <v>209</v>
      </c>
      <c r="D54" s="140">
        <v>2.75</v>
      </c>
      <c r="E54" s="140">
        <v>2.8</v>
      </c>
      <c r="F54" s="140">
        <v>2.75</v>
      </c>
      <c r="G54" s="140">
        <v>2.79</v>
      </c>
      <c r="H54" s="140">
        <v>2.76</v>
      </c>
      <c r="I54" s="140">
        <v>2.8</v>
      </c>
      <c r="J54" s="140">
        <v>2.75</v>
      </c>
      <c r="K54" s="139">
        <v>1.82</v>
      </c>
      <c r="L54" s="144">
        <v>5</v>
      </c>
      <c r="M54" s="148">
        <v>2803919</v>
      </c>
      <c r="N54" s="148">
        <v>7830777</v>
      </c>
      <c r="O54" s="151"/>
    </row>
    <row r="55" spans="2:15" ht="12" customHeight="1" x14ac:dyDescent="0.2">
      <c r="B55" s="39" t="s">
        <v>88</v>
      </c>
      <c r="C55" s="41" t="s">
        <v>231</v>
      </c>
      <c r="D55" s="140">
        <v>2.0499999999999998</v>
      </c>
      <c r="E55" s="140">
        <v>2.0499999999999998</v>
      </c>
      <c r="F55" s="140">
        <v>2.0499999999999998</v>
      </c>
      <c r="G55" s="140">
        <v>2.0499999999999998</v>
      </c>
      <c r="H55" s="140">
        <v>2.04</v>
      </c>
      <c r="I55" s="140">
        <v>2.0499999999999998</v>
      </c>
      <c r="J55" s="140">
        <v>2.0299999999999998</v>
      </c>
      <c r="K55" s="139">
        <v>0.99</v>
      </c>
      <c r="L55" s="144">
        <v>1</v>
      </c>
      <c r="M55" s="148">
        <v>125000</v>
      </c>
      <c r="N55" s="148">
        <v>256250</v>
      </c>
      <c r="O55" s="151"/>
    </row>
    <row r="56" spans="2:15" ht="12" customHeight="1" x14ac:dyDescent="0.2">
      <c r="B56" s="39" t="s">
        <v>116</v>
      </c>
      <c r="C56" s="39" t="s">
        <v>156</v>
      </c>
      <c r="D56" s="140">
        <v>2</v>
      </c>
      <c r="E56" s="140">
        <v>2</v>
      </c>
      <c r="F56" s="140">
        <v>2</v>
      </c>
      <c r="G56" s="140">
        <v>2</v>
      </c>
      <c r="H56" s="140">
        <v>2</v>
      </c>
      <c r="I56" s="140">
        <v>2</v>
      </c>
      <c r="J56" s="140">
        <v>2</v>
      </c>
      <c r="K56" s="139">
        <v>0</v>
      </c>
      <c r="L56" s="144">
        <v>1</v>
      </c>
      <c r="M56" s="148">
        <v>72000</v>
      </c>
      <c r="N56" s="148">
        <v>144000</v>
      </c>
      <c r="O56" s="151"/>
    </row>
    <row r="57" spans="2:15" ht="12" customHeight="1" x14ac:dyDescent="0.2">
      <c r="B57" s="39" t="s">
        <v>48</v>
      </c>
      <c r="C57" s="39" t="s">
        <v>218</v>
      </c>
      <c r="D57" s="140">
        <v>2.7</v>
      </c>
      <c r="E57" s="140">
        <v>2.7</v>
      </c>
      <c r="F57" s="140">
        <v>2.7</v>
      </c>
      <c r="G57" s="140">
        <v>2.7</v>
      </c>
      <c r="H57" s="140">
        <v>2.75</v>
      </c>
      <c r="I57" s="140">
        <v>2.7</v>
      </c>
      <c r="J57" s="140">
        <v>2.7</v>
      </c>
      <c r="K57" s="139">
        <v>0</v>
      </c>
      <c r="L57" s="144">
        <v>3</v>
      </c>
      <c r="M57" s="148">
        <v>597187</v>
      </c>
      <c r="N57" s="148">
        <v>1612405</v>
      </c>
      <c r="O57" s="151"/>
    </row>
    <row r="58" spans="2:15" ht="12" customHeight="1" x14ac:dyDescent="0.2">
      <c r="B58" s="39" t="s">
        <v>49</v>
      </c>
      <c r="C58" s="41" t="s">
        <v>206</v>
      </c>
      <c r="D58" s="140">
        <v>1.94</v>
      </c>
      <c r="E58" s="140">
        <v>1.96</v>
      </c>
      <c r="F58" s="140">
        <v>1.86</v>
      </c>
      <c r="G58" s="140">
        <v>1.93</v>
      </c>
      <c r="H58" s="140">
        <v>1.93</v>
      </c>
      <c r="I58" s="140">
        <v>1.86</v>
      </c>
      <c r="J58" s="140">
        <v>1.93</v>
      </c>
      <c r="K58" s="139">
        <v>-3.63</v>
      </c>
      <c r="L58" s="144">
        <v>20</v>
      </c>
      <c r="M58" s="148">
        <v>30201649</v>
      </c>
      <c r="N58" s="148">
        <v>58248355</v>
      </c>
      <c r="O58" s="151"/>
    </row>
    <row r="59" spans="2:15" ht="12" customHeight="1" x14ac:dyDescent="0.2">
      <c r="B59" s="39" t="s">
        <v>90</v>
      </c>
      <c r="C59" s="41" t="s">
        <v>181</v>
      </c>
      <c r="D59" s="140">
        <v>6</v>
      </c>
      <c r="E59" s="140">
        <v>6.15</v>
      </c>
      <c r="F59" s="140">
        <v>6</v>
      </c>
      <c r="G59" s="140">
        <v>6.15</v>
      </c>
      <c r="H59" s="140">
        <v>6.13</v>
      </c>
      <c r="I59" s="140">
        <v>6.15</v>
      </c>
      <c r="J59" s="140">
        <v>5.95</v>
      </c>
      <c r="K59" s="139">
        <v>3.36</v>
      </c>
      <c r="L59" s="144">
        <v>2</v>
      </c>
      <c r="M59" s="148">
        <v>4388100</v>
      </c>
      <c r="N59" s="148">
        <v>26985300</v>
      </c>
      <c r="O59" s="151"/>
    </row>
    <row r="60" spans="2:15" ht="12" customHeight="1" x14ac:dyDescent="0.2">
      <c r="B60" s="39" t="s">
        <v>91</v>
      </c>
      <c r="C60" s="39" t="s">
        <v>190</v>
      </c>
      <c r="D60" s="140">
        <v>1.08</v>
      </c>
      <c r="E60" s="140">
        <v>1.08</v>
      </c>
      <c r="F60" s="140">
        <v>1.08</v>
      </c>
      <c r="G60" s="140">
        <v>1.08</v>
      </c>
      <c r="H60" s="140">
        <v>1.1000000000000001</v>
      </c>
      <c r="I60" s="140">
        <v>1.08</v>
      </c>
      <c r="J60" s="140">
        <v>1.1000000000000001</v>
      </c>
      <c r="K60" s="139">
        <v>-1.82</v>
      </c>
      <c r="L60" s="144">
        <v>2</v>
      </c>
      <c r="M60" s="148">
        <v>216000</v>
      </c>
      <c r="N60" s="148">
        <v>233280</v>
      </c>
      <c r="O60" s="151"/>
    </row>
    <row r="61" spans="2:15" ht="12" customHeight="1" x14ac:dyDescent="0.2">
      <c r="B61" s="39" t="s">
        <v>213</v>
      </c>
      <c r="C61" s="39" t="s">
        <v>214</v>
      </c>
      <c r="D61" s="140">
        <v>0.7</v>
      </c>
      <c r="E61" s="140">
        <v>0.7</v>
      </c>
      <c r="F61" s="140">
        <v>0.65</v>
      </c>
      <c r="G61" s="140">
        <v>0.7</v>
      </c>
      <c r="H61" s="140">
        <v>0.72</v>
      </c>
      <c r="I61" s="140">
        <v>0.65</v>
      </c>
      <c r="J61" s="140">
        <v>0.72</v>
      </c>
      <c r="K61" s="139">
        <v>-9.7200000000000006</v>
      </c>
      <c r="L61" s="144">
        <v>4</v>
      </c>
      <c r="M61" s="148">
        <v>1727469</v>
      </c>
      <c r="N61" s="148">
        <v>1203108</v>
      </c>
      <c r="O61" s="151"/>
    </row>
    <row r="62" spans="2:15" ht="12" customHeight="1" x14ac:dyDescent="0.2">
      <c r="B62" s="39" t="s">
        <v>89</v>
      </c>
      <c r="C62" s="39" t="s">
        <v>159</v>
      </c>
      <c r="D62" s="140">
        <v>1.35</v>
      </c>
      <c r="E62" s="140">
        <v>1.35</v>
      </c>
      <c r="F62" s="140">
        <v>1.35</v>
      </c>
      <c r="G62" s="140">
        <v>1.35</v>
      </c>
      <c r="H62" s="140">
        <v>1.35</v>
      </c>
      <c r="I62" s="140">
        <v>1.35</v>
      </c>
      <c r="J62" s="140">
        <v>1.35</v>
      </c>
      <c r="K62" s="139">
        <v>0</v>
      </c>
      <c r="L62" s="144">
        <v>1</v>
      </c>
      <c r="M62" s="148">
        <v>100000</v>
      </c>
      <c r="N62" s="148">
        <v>135000</v>
      </c>
      <c r="O62" s="151"/>
    </row>
    <row r="63" spans="2:15" ht="12" customHeight="1" x14ac:dyDescent="0.2">
      <c r="B63" s="39" t="s">
        <v>50</v>
      </c>
      <c r="C63" s="78"/>
      <c r="D63" s="79"/>
      <c r="E63" s="79"/>
      <c r="F63" s="79"/>
      <c r="G63" s="79"/>
      <c r="H63" s="79"/>
      <c r="I63" s="79"/>
      <c r="J63" s="79"/>
      <c r="K63" s="80"/>
      <c r="L63" s="144">
        <v>155</v>
      </c>
      <c r="M63" s="148">
        <v>316746012</v>
      </c>
      <c r="N63" s="148">
        <v>333216440</v>
      </c>
      <c r="O63" s="151"/>
    </row>
    <row r="64" spans="2:15" ht="12" customHeight="1" x14ac:dyDescent="0.2">
      <c r="B64" s="85" t="s">
        <v>51</v>
      </c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7"/>
      <c r="O64" s="151"/>
    </row>
    <row r="65" spans="2:15" ht="12" customHeight="1" x14ac:dyDescent="0.2">
      <c r="B65" s="39" t="s">
        <v>117</v>
      </c>
      <c r="C65" s="41" t="s">
        <v>239</v>
      </c>
      <c r="D65" s="140">
        <v>25</v>
      </c>
      <c r="E65" s="140">
        <v>25</v>
      </c>
      <c r="F65" s="140">
        <v>24.5</v>
      </c>
      <c r="G65" s="140">
        <v>24.96</v>
      </c>
      <c r="H65" s="140">
        <v>25.2</v>
      </c>
      <c r="I65" s="140">
        <v>25</v>
      </c>
      <c r="J65" s="140">
        <v>25.25</v>
      </c>
      <c r="K65" s="139">
        <v>-0.99</v>
      </c>
      <c r="L65" s="144">
        <v>15</v>
      </c>
      <c r="M65" s="148">
        <v>2060000</v>
      </c>
      <c r="N65" s="148">
        <v>51420000</v>
      </c>
      <c r="O65" s="153"/>
    </row>
    <row r="66" spans="2:15" ht="12" customHeight="1" x14ac:dyDescent="0.2">
      <c r="B66" s="39" t="s">
        <v>54</v>
      </c>
      <c r="C66" s="41" t="s">
        <v>170</v>
      </c>
      <c r="D66" s="140">
        <v>30</v>
      </c>
      <c r="E66" s="140">
        <v>30</v>
      </c>
      <c r="F66" s="140">
        <v>30</v>
      </c>
      <c r="G66" s="140">
        <v>30</v>
      </c>
      <c r="H66" s="140">
        <v>30</v>
      </c>
      <c r="I66" s="140">
        <v>30</v>
      </c>
      <c r="J66" s="140">
        <v>30</v>
      </c>
      <c r="K66" s="139">
        <v>0</v>
      </c>
      <c r="L66" s="144">
        <v>8</v>
      </c>
      <c r="M66" s="148">
        <v>482000</v>
      </c>
      <c r="N66" s="148">
        <v>14460000</v>
      </c>
      <c r="O66" s="153"/>
    </row>
    <row r="67" spans="2:15" ht="12" customHeight="1" x14ac:dyDescent="0.2">
      <c r="B67" s="39" t="s">
        <v>55</v>
      </c>
      <c r="C67" s="41" t="s">
        <v>238</v>
      </c>
      <c r="D67" s="140">
        <v>8.65</v>
      </c>
      <c r="E67" s="140">
        <v>9.14</v>
      </c>
      <c r="F67" s="140">
        <v>8.65</v>
      </c>
      <c r="G67" s="140">
        <v>8.85</v>
      </c>
      <c r="H67" s="140">
        <v>8.6199999999999992</v>
      </c>
      <c r="I67" s="140">
        <v>9.11</v>
      </c>
      <c r="J67" s="140">
        <v>8.6</v>
      </c>
      <c r="K67" s="139">
        <v>5.93</v>
      </c>
      <c r="L67" s="144">
        <v>74</v>
      </c>
      <c r="M67" s="148">
        <v>14062110</v>
      </c>
      <c r="N67" s="148">
        <v>124426082</v>
      </c>
      <c r="O67" s="153"/>
    </row>
    <row r="68" spans="2:15" ht="12" customHeight="1" x14ac:dyDescent="0.2">
      <c r="B68" s="39" t="s">
        <v>56</v>
      </c>
      <c r="C68" s="41" t="s">
        <v>187</v>
      </c>
      <c r="D68" s="140">
        <v>16.7</v>
      </c>
      <c r="E68" s="140">
        <v>16.7</v>
      </c>
      <c r="F68" s="140">
        <v>16.7</v>
      </c>
      <c r="G68" s="140">
        <v>16.7</v>
      </c>
      <c r="H68" s="140">
        <v>16.739999999999998</v>
      </c>
      <c r="I68" s="140">
        <v>16.7</v>
      </c>
      <c r="J68" s="140">
        <v>16.7</v>
      </c>
      <c r="K68" s="139">
        <v>0</v>
      </c>
      <c r="L68" s="144">
        <v>2</v>
      </c>
      <c r="M68" s="148">
        <v>75000</v>
      </c>
      <c r="N68" s="148">
        <v>1252500</v>
      </c>
      <c r="O68" s="153"/>
    </row>
    <row r="69" spans="2:15" ht="12" customHeight="1" x14ac:dyDescent="0.2">
      <c r="B69" s="39" t="s">
        <v>118</v>
      </c>
      <c r="C69" s="39" t="s">
        <v>144</v>
      </c>
      <c r="D69" s="140">
        <v>11.5</v>
      </c>
      <c r="E69" s="140">
        <v>11.5</v>
      </c>
      <c r="F69" s="140">
        <v>11.5</v>
      </c>
      <c r="G69" s="140">
        <v>11.5</v>
      </c>
      <c r="H69" s="140">
        <v>12.5</v>
      </c>
      <c r="I69" s="140">
        <v>11.5</v>
      </c>
      <c r="J69" s="140">
        <v>12.5</v>
      </c>
      <c r="K69" s="139">
        <v>-8</v>
      </c>
      <c r="L69" s="144">
        <v>1</v>
      </c>
      <c r="M69" s="148">
        <v>34000</v>
      </c>
      <c r="N69" s="148">
        <v>391000</v>
      </c>
      <c r="O69" s="153"/>
    </row>
    <row r="70" spans="2:15" ht="12" customHeight="1" x14ac:dyDescent="0.2">
      <c r="B70" s="39" t="s">
        <v>199</v>
      </c>
      <c r="C70" s="39" t="s">
        <v>200</v>
      </c>
      <c r="D70" s="140">
        <v>29</v>
      </c>
      <c r="E70" s="140">
        <v>29</v>
      </c>
      <c r="F70" s="140">
        <v>29</v>
      </c>
      <c r="G70" s="140">
        <v>29</v>
      </c>
      <c r="H70" s="140">
        <v>29</v>
      </c>
      <c r="I70" s="140">
        <v>29</v>
      </c>
      <c r="J70" s="140">
        <v>29</v>
      </c>
      <c r="K70" s="139">
        <v>0</v>
      </c>
      <c r="L70" s="144">
        <v>1</v>
      </c>
      <c r="M70" s="148">
        <v>5000</v>
      </c>
      <c r="N70" s="148">
        <v>145000</v>
      </c>
      <c r="O70" s="153"/>
    </row>
    <row r="71" spans="2:15" ht="12" customHeight="1" x14ac:dyDescent="0.2">
      <c r="B71" s="39" t="s">
        <v>179</v>
      </c>
      <c r="C71" s="41" t="s">
        <v>180</v>
      </c>
      <c r="D71" s="140">
        <v>28</v>
      </c>
      <c r="E71" s="140">
        <v>28</v>
      </c>
      <c r="F71" s="140">
        <v>26</v>
      </c>
      <c r="G71" s="140">
        <v>26.26</v>
      </c>
      <c r="H71" s="140">
        <v>28</v>
      </c>
      <c r="I71" s="140">
        <v>26.55</v>
      </c>
      <c r="J71" s="140">
        <v>28</v>
      </c>
      <c r="K71" s="139">
        <v>-5.18</v>
      </c>
      <c r="L71" s="144">
        <v>13</v>
      </c>
      <c r="M71" s="148">
        <v>1561000</v>
      </c>
      <c r="N71" s="148">
        <v>40999160</v>
      </c>
      <c r="O71" s="153"/>
    </row>
    <row r="72" spans="2:15" ht="12" customHeight="1" x14ac:dyDescent="0.2">
      <c r="B72" s="39" t="s">
        <v>119</v>
      </c>
      <c r="C72" s="39" t="s">
        <v>178</v>
      </c>
      <c r="D72" s="140">
        <v>27</v>
      </c>
      <c r="E72" s="140">
        <v>27</v>
      </c>
      <c r="F72" s="140">
        <v>27</v>
      </c>
      <c r="G72" s="140">
        <v>27</v>
      </c>
      <c r="H72" s="140">
        <v>27</v>
      </c>
      <c r="I72" s="140">
        <v>27</v>
      </c>
      <c r="J72" s="140">
        <v>27</v>
      </c>
      <c r="K72" s="139">
        <v>0</v>
      </c>
      <c r="L72" s="144">
        <v>1</v>
      </c>
      <c r="M72" s="148">
        <v>25000</v>
      </c>
      <c r="N72" s="148">
        <v>675000</v>
      </c>
      <c r="O72" s="153"/>
    </row>
    <row r="73" spans="2:15" ht="12" customHeight="1" x14ac:dyDescent="0.2">
      <c r="B73" s="39" t="s">
        <v>58</v>
      </c>
      <c r="C73" s="78"/>
      <c r="D73" s="79"/>
      <c r="E73" s="79"/>
      <c r="F73" s="79"/>
      <c r="G73" s="79"/>
      <c r="H73" s="79"/>
      <c r="I73" s="79"/>
      <c r="J73" s="79"/>
      <c r="K73" s="80"/>
      <c r="L73" s="144">
        <v>115</v>
      </c>
      <c r="M73" s="148">
        <v>18304110</v>
      </c>
      <c r="N73" s="148">
        <v>233768742</v>
      </c>
      <c r="O73" s="153"/>
    </row>
    <row r="74" spans="2:15" ht="12" customHeight="1" x14ac:dyDescent="0.2">
      <c r="B74" s="85" t="s">
        <v>120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7"/>
      <c r="O74" s="153"/>
    </row>
    <row r="75" spans="2:15" ht="12" customHeight="1" x14ac:dyDescent="0.2">
      <c r="B75" s="39" t="s">
        <v>123</v>
      </c>
      <c r="C75" s="41" t="s">
        <v>215</v>
      </c>
      <c r="D75" s="140">
        <v>1.23</v>
      </c>
      <c r="E75" s="140">
        <v>1.24</v>
      </c>
      <c r="F75" s="140">
        <v>1.23</v>
      </c>
      <c r="G75" s="140">
        <v>1.24</v>
      </c>
      <c r="H75" s="140">
        <v>1.22</v>
      </c>
      <c r="I75" s="140">
        <v>1.24</v>
      </c>
      <c r="J75" s="140">
        <v>1.22</v>
      </c>
      <c r="K75" s="139">
        <v>1.64</v>
      </c>
      <c r="L75" s="144">
        <v>9</v>
      </c>
      <c r="M75" s="148">
        <v>4479262</v>
      </c>
      <c r="N75" s="148">
        <v>5544092</v>
      </c>
      <c r="O75" s="154"/>
    </row>
    <row r="76" spans="2:15" ht="12" customHeight="1" x14ac:dyDescent="0.2">
      <c r="B76" s="39" t="s">
        <v>166</v>
      </c>
      <c r="C76" s="41" t="s">
        <v>219</v>
      </c>
      <c r="D76" s="140">
        <v>25</v>
      </c>
      <c r="E76" s="140">
        <v>25</v>
      </c>
      <c r="F76" s="140">
        <v>25</v>
      </c>
      <c r="G76" s="140">
        <v>25</v>
      </c>
      <c r="H76" s="140">
        <v>24.33</v>
      </c>
      <c r="I76" s="140">
        <v>25</v>
      </c>
      <c r="J76" s="140">
        <v>25</v>
      </c>
      <c r="K76" s="139">
        <v>0</v>
      </c>
      <c r="L76" s="144">
        <v>7</v>
      </c>
      <c r="M76" s="148">
        <v>66914</v>
      </c>
      <c r="N76" s="148">
        <v>1672850</v>
      </c>
      <c r="O76" s="154"/>
    </row>
    <row r="77" spans="2:15" ht="12" customHeight="1" x14ac:dyDescent="0.2">
      <c r="B77" s="39" t="s">
        <v>121</v>
      </c>
      <c r="C77" s="41" t="s">
        <v>220</v>
      </c>
      <c r="D77" s="140">
        <v>3.45</v>
      </c>
      <c r="E77" s="140">
        <v>3.5</v>
      </c>
      <c r="F77" s="140">
        <v>3.45</v>
      </c>
      <c r="G77" s="140">
        <v>3.5</v>
      </c>
      <c r="H77" s="140">
        <v>3.43</v>
      </c>
      <c r="I77" s="140">
        <v>3.5</v>
      </c>
      <c r="J77" s="140">
        <v>3.42</v>
      </c>
      <c r="K77" s="139">
        <v>2.34</v>
      </c>
      <c r="L77" s="144">
        <v>3</v>
      </c>
      <c r="M77" s="148">
        <v>680000</v>
      </c>
      <c r="N77" s="148">
        <v>2378500</v>
      </c>
      <c r="O77" s="154"/>
    </row>
    <row r="78" spans="2:15" ht="12" customHeight="1" x14ac:dyDescent="0.2">
      <c r="B78" s="39" t="s">
        <v>127</v>
      </c>
      <c r="C78" s="41" t="s">
        <v>221</v>
      </c>
      <c r="D78" s="140">
        <v>7.75</v>
      </c>
      <c r="E78" s="140">
        <v>7.85</v>
      </c>
      <c r="F78" s="140">
        <v>7.75</v>
      </c>
      <c r="G78" s="140">
        <v>7.81</v>
      </c>
      <c r="H78" s="140">
        <v>7.81</v>
      </c>
      <c r="I78" s="140">
        <v>7.8</v>
      </c>
      <c r="J78" s="140">
        <v>7.8</v>
      </c>
      <c r="K78" s="139">
        <v>0</v>
      </c>
      <c r="L78" s="144">
        <v>10</v>
      </c>
      <c r="M78" s="148">
        <v>44363987</v>
      </c>
      <c r="N78" s="148">
        <v>346535899</v>
      </c>
      <c r="O78" s="154"/>
    </row>
    <row r="79" spans="2:15" ht="12" customHeight="1" x14ac:dyDescent="0.2">
      <c r="B79" s="39" t="s">
        <v>122</v>
      </c>
      <c r="C79" s="39" t="s">
        <v>222</v>
      </c>
      <c r="D79" s="140">
        <v>7.95</v>
      </c>
      <c r="E79" s="140">
        <v>7.95</v>
      </c>
      <c r="F79" s="140">
        <v>7.75</v>
      </c>
      <c r="G79" s="140">
        <v>7.85</v>
      </c>
      <c r="H79" s="140">
        <v>7.99</v>
      </c>
      <c r="I79" s="140">
        <v>7.75</v>
      </c>
      <c r="J79" s="140">
        <v>7.95</v>
      </c>
      <c r="K79" s="139">
        <v>-2.52</v>
      </c>
      <c r="L79" s="144">
        <v>9</v>
      </c>
      <c r="M79" s="148">
        <v>475000</v>
      </c>
      <c r="N79" s="148">
        <v>3728750</v>
      </c>
      <c r="O79" s="154"/>
    </row>
    <row r="80" spans="2:15" ht="12" customHeight="1" x14ac:dyDescent="0.2">
      <c r="B80" s="39" t="s">
        <v>135</v>
      </c>
      <c r="C80" s="78"/>
      <c r="D80" s="79"/>
      <c r="E80" s="79"/>
      <c r="F80" s="79"/>
      <c r="G80" s="79"/>
      <c r="H80" s="79"/>
      <c r="I80" s="79"/>
      <c r="J80" s="79"/>
      <c r="K80" s="80"/>
      <c r="L80" s="144">
        <v>38</v>
      </c>
      <c r="M80" s="148">
        <v>50065163</v>
      </c>
      <c r="N80" s="148">
        <v>359860092</v>
      </c>
      <c r="O80" s="64"/>
    </row>
    <row r="81" spans="2:15" ht="13.5" customHeight="1" x14ac:dyDescent="0.2">
      <c r="B81" s="48" t="s">
        <v>59</v>
      </c>
      <c r="C81" s="85"/>
      <c r="D81" s="86"/>
      <c r="E81" s="86"/>
      <c r="F81" s="86"/>
      <c r="G81" s="86"/>
      <c r="H81" s="86"/>
      <c r="I81" s="86"/>
      <c r="J81" s="86"/>
      <c r="K81" s="87"/>
      <c r="L81" s="76">
        <f>L33+L36+L39+L47+L63+L73+L80</f>
        <v>551</v>
      </c>
      <c r="M81" s="74">
        <f>M33+M36+M39+M47+M63+M73+M80</f>
        <v>1069243716</v>
      </c>
      <c r="N81" s="74">
        <f>N33+N36+N39+N47+N63+N73+N80</f>
        <v>2059402896</v>
      </c>
      <c r="O81" s="57"/>
    </row>
    <row r="82" spans="2:15" ht="17.25" customHeight="1" x14ac:dyDescent="0.2">
      <c r="B82" s="60" t="s">
        <v>248</v>
      </c>
      <c r="C82" s="60"/>
      <c r="D82" s="60"/>
      <c r="E82" s="60"/>
      <c r="F82" s="31"/>
      <c r="G82" s="31"/>
      <c r="H82" s="31"/>
      <c r="I82" s="31"/>
      <c r="J82" s="31"/>
      <c r="K82" s="31"/>
      <c r="L82" s="155"/>
      <c r="M82" s="156"/>
      <c r="N82" s="156"/>
      <c r="O82" s="57"/>
    </row>
    <row r="83" spans="2:15" ht="30.75" customHeight="1" x14ac:dyDescent="0.2">
      <c r="B83" s="145" t="s">
        <v>256</v>
      </c>
      <c r="C83" s="161" t="s">
        <v>259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57"/>
    </row>
    <row r="84" spans="2:15" ht="30.75" customHeight="1" x14ac:dyDescent="0.2">
      <c r="B84" s="145" t="s">
        <v>256</v>
      </c>
      <c r="C84" s="161" t="s">
        <v>260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57"/>
    </row>
    <row r="85" spans="2:15" ht="30" customHeight="1" x14ac:dyDescent="0.2">
      <c r="B85" s="145" t="s">
        <v>257</v>
      </c>
      <c r="C85" s="161" t="s">
        <v>258</v>
      </c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57"/>
    </row>
    <row r="86" spans="2:15" ht="17.25" customHeight="1" x14ac:dyDescent="0.2">
      <c r="B86" s="98" t="s">
        <v>60</v>
      </c>
      <c r="C86" s="98"/>
      <c r="D86" s="98"/>
      <c r="E86" s="98"/>
      <c r="F86" s="31"/>
      <c r="G86" s="31"/>
      <c r="H86" s="31"/>
      <c r="I86" s="100" t="s">
        <v>61</v>
      </c>
      <c r="J86" s="100"/>
      <c r="K86" s="100"/>
      <c r="L86" s="100"/>
      <c r="M86" s="100"/>
      <c r="N86" s="100"/>
    </row>
    <row r="87" spans="2:15" ht="27.75" customHeight="1" x14ac:dyDescent="0.2">
      <c r="B87" s="30" t="s">
        <v>62</v>
      </c>
      <c r="C87" s="30" t="s">
        <v>18</v>
      </c>
      <c r="D87" s="30" t="s">
        <v>63</v>
      </c>
      <c r="E87" s="30" t="s">
        <v>5</v>
      </c>
      <c r="F87" s="31"/>
      <c r="G87" s="31"/>
      <c r="H87" s="31"/>
      <c r="I87" s="95" t="s">
        <v>62</v>
      </c>
      <c r="J87" s="96"/>
      <c r="K87" s="97"/>
      <c r="L87" s="30" t="s">
        <v>18</v>
      </c>
      <c r="M87" s="30" t="s">
        <v>63</v>
      </c>
      <c r="N87" s="30" t="s">
        <v>5</v>
      </c>
    </row>
    <row r="88" spans="2:15" ht="15" customHeight="1" x14ac:dyDescent="0.2">
      <c r="B88" s="152" t="s">
        <v>55</v>
      </c>
      <c r="C88" s="149">
        <v>9.11</v>
      </c>
      <c r="D88" s="159">
        <v>5.93</v>
      </c>
      <c r="E88" s="158">
        <v>14062110</v>
      </c>
      <c r="F88" s="31"/>
      <c r="G88" s="31"/>
      <c r="H88" s="31"/>
      <c r="I88" s="81" t="s">
        <v>213</v>
      </c>
      <c r="J88" s="82"/>
      <c r="K88" s="83"/>
      <c r="L88" s="149">
        <v>0.65</v>
      </c>
      <c r="M88" s="160">
        <v>-9.7200000000000006</v>
      </c>
      <c r="N88" s="158">
        <v>1727469</v>
      </c>
    </row>
    <row r="89" spans="2:15" ht="15" customHeight="1" x14ac:dyDescent="0.2">
      <c r="B89" s="152" t="s">
        <v>249</v>
      </c>
      <c r="C89" s="149">
        <v>6.15</v>
      </c>
      <c r="D89" s="159">
        <v>3.36</v>
      </c>
      <c r="E89" s="158">
        <v>4388100</v>
      </c>
      <c r="F89" s="31"/>
      <c r="G89" s="31"/>
      <c r="H89" s="31"/>
      <c r="I89" s="81" t="s">
        <v>118</v>
      </c>
      <c r="J89" s="82"/>
      <c r="K89" s="83"/>
      <c r="L89" s="149">
        <v>11.5</v>
      </c>
      <c r="M89" s="160">
        <v>-8</v>
      </c>
      <c r="N89" s="158">
        <v>34000</v>
      </c>
    </row>
    <row r="90" spans="2:15" ht="15" customHeight="1" x14ac:dyDescent="0.2">
      <c r="B90" s="152" t="s">
        <v>250</v>
      </c>
      <c r="C90" s="149">
        <v>3.35</v>
      </c>
      <c r="D90" s="159">
        <v>3.08</v>
      </c>
      <c r="E90" s="158">
        <v>3270000</v>
      </c>
      <c r="F90" s="31"/>
      <c r="G90" s="31"/>
      <c r="H90" s="31"/>
      <c r="I90" s="81" t="s">
        <v>184</v>
      </c>
      <c r="J90" s="82"/>
      <c r="K90" s="83"/>
      <c r="L90" s="149">
        <v>43</v>
      </c>
      <c r="M90" s="160">
        <v>-6.52</v>
      </c>
      <c r="N90" s="158">
        <v>36851</v>
      </c>
    </row>
    <row r="91" spans="2:15" ht="15" customHeight="1" x14ac:dyDescent="0.2">
      <c r="B91" s="152" t="s">
        <v>251</v>
      </c>
      <c r="C91" s="149">
        <v>1.1499999999999999</v>
      </c>
      <c r="D91" s="159">
        <v>2.68</v>
      </c>
      <c r="E91" s="158">
        <v>2000000</v>
      </c>
      <c r="F91" s="31"/>
      <c r="G91" s="31"/>
      <c r="H91" s="31"/>
      <c r="I91" s="81" t="s">
        <v>179</v>
      </c>
      <c r="J91" s="82"/>
      <c r="K91" s="83"/>
      <c r="L91" s="149">
        <v>26.55</v>
      </c>
      <c r="M91" s="160">
        <v>-5.18</v>
      </c>
      <c r="N91" s="158">
        <v>1561000</v>
      </c>
    </row>
    <row r="92" spans="2:15" ht="15" customHeight="1" x14ac:dyDescent="0.2">
      <c r="B92" s="152" t="s">
        <v>121</v>
      </c>
      <c r="C92" s="149">
        <v>3.5</v>
      </c>
      <c r="D92" s="159">
        <v>2.34</v>
      </c>
      <c r="E92" s="158">
        <v>680000</v>
      </c>
      <c r="F92" s="31"/>
      <c r="G92" s="31"/>
      <c r="H92" s="31"/>
      <c r="I92" s="81" t="s">
        <v>49</v>
      </c>
      <c r="J92" s="82"/>
      <c r="K92" s="83"/>
      <c r="L92" s="149">
        <v>1.86</v>
      </c>
      <c r="M92" s="160">
        <v>-3.63</v>
      </c>
      <c r="N92" s="158">
        <v>30201649</v>
      </c>
    </row>
    <row r="93" spans="2:15" ht="15" customHeight="1" x14ac:dyDescent="0.2">
      <c r="B93" s="99" t="s">
        <v>5</v>
      </c>
      <c r="C93" s="99"/>
      <c r="D93" s="99"/>
      <c r="E93" s="99"/>
      <c r="F93" s="31"/>
      <c r="G93" s="31"/>
      <c r="H93" s="31"/>
      <c r="I93" s="98" t="s">
        <v>64</v>
      </c>
      <c r="J93" s="98"/>
      <c r="K93" s="98"/>
      <c r="L93" s="98"/>
      <c r="M93" s="98"/>
      <c r="N93" s="98"/>
    </row>
    <row r="94" spans="2:15" ht="27" customHeight="1" x14ac:dyDescent="0.2">
      <c r="B94" s="29" t="s">
        <v>62</v>
      </c>
      <c r="C94" s="30" t="s">
        <v>18</v>
      </c>
      <c r="D94" s="30" t="s">
        <v>65</v>
      </c>
      <c r="E94" s="30" t="s">
        <v>5</v>
      </c>
      <c r="F94" s="31"/>
      <c r="G94" s="31"/>
      <c r="H94" s="31"/>
      <c r="I94" s="95" t="s">
        <v>62</v>
      </c>
      <c r="J94" s="96"/>
      <c r="K94" s="97"/>
      <c r="L94" s="30" t="s">
        <v>18</v>
      </c>
      <c r="M94" s="30" t="s">
        <v>63</v>
      </c>
      <c r="N94" s="30" t="s">
        <v>22</v>
      </c>
    </row>
    <row r="95" spans="2:15" ht="15" customHeight="1" x14ac:dyDescent="0.2">
      <c r="B95" s="152" t="s">
        <v>252</v>
      </c>
      <c r="C95" s="149">
        <v>1.83</v>
      </c>
      <c r="D95" s="157">
        <v>1.67</v>
      </c>
      <c r="E95" s="158">
        <v>364000000</v>
      </c>
      <c r="F95" s="31"/>
      <c r="G95" s="31"/>
      <c r="H95" s="31"/>
      <c r="I95" s="81" t="s">
        <v>252</v>
      </c>
      <c r="J95" s="82"/>
      <c r="K95" s="83"/>
      <c r="L95" s="149">
        <v>1.83</v>
      </c>
      <c r="M95" s="157">
        <v>1.67</v>
      </c>
      <c r="N95" s="158">
        <v>666150000</v>
      </c>
    </row>
    <row r="96" spans="2:15" ht="15" customHeight="1" x14ac:dyDescent="0.2">
      <c r="B96" s="152" t="s">
        <v>43</v>
      </c>
      <c r="C96" s="149">
        <v>0.81</v>
      </c>
      <c r="D96" s="157">
        <v>1.25</v>
      </c>
      <c r="E96" s="158">
        <v>142463388</v>
      </c>
      <c r="F96" s="31"/>
      <c r="G96" s="31"/>
      <c r="H96" s="31"/>
      <c r="I96" s="81" t="s">
        <v>127</v>
      </c>
      <c r="J96" s="82"/>
      <c r="K96" s="83"/>
      <c r="L96" s="149">
        <v>7.8</v>
      </c>
      <c r="M96" s="157">
        <v>0</v>
      </c>
      <c r="N96" s="158">
        <v>346535899</v>
      </c>
    </row>
    <row r="97" spans="2:14" ht="15" customHeight="1" x14ac:dyDescent="0.2">
      <c r="B97" s="152" t="s">
        <v>253</v>
      </c>
      <c r="C97" s="149">
        <v>0.83</v>
      </c>
      <c r="D97" s="157">
        <v>0</v>
      </c>
      <c r="E97" s="158">
        <v>115141250</v>
      </c>
      <c r="F97" s="31"/>
      <c r="G97" s="31"/>
      <c r="H97" s="31"/>
      <c r="I97" s="81" t="s">
        <v>55</v>
      </c>
      <c r="J97" s="82"/>
      <c r="K97" s="83"/>
      <c r="L97" s="149">
        <v>9.11</v>
      </c>
      <c r="M97" s="157">
        <v>5.93</v>
      </c>
      <c r="N97" s="158">
        <v>124426082</v>
      </c>
    </row>
    <row r="98" spans="2:14" ht="15" customHeight="1" x14ac:dyDescent="0.2">
      <c r="B98" s="152" t="s">
        <v>82</v>
      </c>
      <c r="C98" s="149">
        <v>0.88</v>
      </c>
      <c r="D98" s="157">
        <v>1.1499999999999999</v>
      </c>
      <c r="E98" s="158">
        <v>75220914</v>
      </c>
      <c r="F98" s="31"/>
      <c r="G98" s="31"/>
      <c r="H98" s="31"/>
      <c r="I98" s="81" t="s">
        <v>43</v>
      </c>
      <c r="J98" s="82"/>
      <c r="K98" s="83"/>
      <c r="L98" s="149">
        <v>0.81</v>
      </c>
      <c r="M98" s="157">
        <v>1.25</v>
      </c>
      <c r="N98" s="158">
        <v>114000977</v>
      </c>
    </row>
    <row r="99" spans="2:14" ht="15" customHeight="1" x14ac:dyDescent="0.2">
      <c r="B99" s="152" t="s">
        <v>254</v>
      </c>
      <c r="C99" s="149">
        <v>0.95</v>
      </c>
      <c r="D99" s="157">
        <v>1.06</v>
      </c>
      <c r="E99" s="158">
        <v>59421974</v>
      </c>
      <c r="F99" s="31"/>
      <c r="G99" s="31"/>
      <c r="H99" s="31"/>
      <c r="I99" s="81" t="s">
        <v>253</v>
      </c>
      <c r="J99" s="82"/>
      <c r="K99" s="83"/>
      <c r="L99" s="149">
        <v>0.83</v>
      </c>
      <c r="M99" s="157">
        <v>0</v>
      </c>
      <c r="N99" s="158">
        <v>95582238</v>
      </c>
    </row>
    <row r="100" spans="2:14" ht="13.5" customHeight="1" x14ac:dyDescent="0.2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ht="13.5" customHeight="1" x14ac:dyDescent="0.2">
      <c r="I101" s="58"/>
    </row>
    <row r="102" spans="2:14" ht="13.5" customHeight="1" x14ac:dyDescent="0.2">
      <c r="I102" s="162"/>
      <c r="J102" s="53"/>
    </row>
    <row r="103" spans="2:14" ht="15" customHeight="1" x14ac:dyDescent="0.2">
      <c r="I103" s="162"/>
    </row>
    <row r="104" spans="2:14" ht="15" customHeight="1" x14ac:dyDescent="0.2">
      <c r="I104" s="162"/>
    </row>
    <row r="105" spans="2:14" ht="12.75" customHeight="1" x14ac:dyDescent="0.2">
      <c r="I105" s="162"/>
    </row>
    <row r="106" spans="2:14" ht="15" customHeight="1" x14ac:dyDescent="0.2">
      <c r="I106" s="162"/>
    </row>
    <row r="107" spans="2:14" ht="15" customHeight="1" x14ac:dyDescent="0.2"/>
    <row r="108" spans="2:14" ht="15" customHeight="1" x14ac:dyDescent="0.2"/>
    <row r="109" spans="2:14" ht="15.75" customHeight="1" x14ac:dyDescent="0.2"/>
    <row r="110" spans="2:14" ht="13.5" customHeight="1" x14ac:dyDescent="0.2"/>
    <row r="111" spans="2:14" ht="15.75" customHeight="1" x14ac:dyDescent="0.2"/>
    <row r="112" spans="2:14" ht="18" customHeight="1" x14ac:dyDescent="0.2"/>
    <row r="113" ht="19.5" customHeight="1" x14ac:dyDescent="0.2"/>
  </sheetData>
  <mergeCells count="38">
    <mergeCell ref="I98:K98"/>
    <mergeCell ref="I99:K99"/>
    <mergeCell ref="B48:N48"/>
    <mergeCell ref="C47:K47"/>
    <mergeCell ref="I94:K94"/>
    <mergeCell ref="I97:K97"/>
    <mergeCell ref="I93:N93"/>
    <mergeCell ref="B86:E86"/>
    <mergeCell ref="B93:E93"/>
    <mergeCell ref="I86:N86"/>
    <mergeCell ref="I87:K87"/>
    <mergeCell ref="C63:K63"/>
    <mergeCell ref="C81:K81"/>
    <mergeCell ref="B64:N64"/>
    <mergeCell ref="B74:N74"/>
    <mergeCell ref="C73:K73"/>
    <mergeCell ref="C4:D4"/>
    <mergeCell ref="C6:D6"/>
    <mergeCell ref="C7:D7"/>
    <mergeCell ref="B40:N40"/>
    <mergeCell ref="B17:N17"/>
    <mergeCell ref="C33:K33"/>
    <mergeCell ref="B34:N34"/>
    <mergeCell ref="C36:K36"/>
    <mergeCell ref="C5:D5"/>
    <mergeCell ref="B37:N37"/>
    <mergeCell ref="C39:K39"/>
    <mergeCell ref="C80:K80"/>
    <mergeCell ref="I96:K96"/>
    <mergeCell ref="I95:K95"/>
    <mergeCell ref="I88:K88"/>
    <mergeCell ref="I89:K89"/>
    <mergeCell ref="I90:K90"/>
    <mergeCell ref="I91:K91"/>
    <mergeCell ref="I92:K92"/>
    <mergeCell ref="C83:N83"/>
    <mergeCell ref="C85:N85"/>
    <mergeCell ref="C84:N84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topLeftCell="A16" workbookViewId="0">
      <selection activeCell="F35" sqref="F35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4" t="s">
        <v>66</v>
      </c>
      <c r="C2" s="104"/>
      <c r="D2" s="104"/>
      <c r="E2" s="104"/>
      <c r="F2" s="28"/>
    </row>
    <row r="3" spans="2:6" ht="18" customHeight="1" x14ac:dyDescent="0.25">
      <c r="B3" s="104" t="s">
        <v>244</v>
      </c>
      <c r="C3" s="104"/>
      <c r="D3" s="104"/>
      <c r="E3" s="104"/>
      <c r="F3" s="104"/>
    </row>
    <row r="4" spans="2:6" ht="18" customHeight="1" x14ac:dyDescent="0.25">
      <c r="B4" s="40"/>
      <c r="C4" s="40"/>
      <c r="D4" s="40"/>
      <c r="E4" s="40"/>
      <c r="F4" s="40"/>
    </row>
    <row r="5" spans="2:6" ht="18" customHeight="1" x14ac:dyDescent="0.25">
      <c r="B5" s="40"/>
      <c r="C5" s="40"/>
      <c r="D5" s="40"/>
      <c r="E5" s="40"/>
      <c r="F5" s="40"/>
    </row>
    <row r="6" spans="2:6" ht="18" customHeight="1" x14ac:dyDescent="0.25">
      <c r="B6" s="40"/>
      <c r="C6" s="40"/>
      <c r="D6" s="40"/>
      <c r="E6" s="40"/>
      <c r="F6" s="40"/>
    </row>
    <row r="7" spans="2:6" ht="20.100000000000001" customHeight="1" x14ac:dyDescent="0.25">
      <c r="C7" s="27" t="s">
        <v>228</v>
      </c>
    </row>
    <row r="8" spans="2:6" ht="34.5" customHeight="1" x14ac:dyDescent="0.2">
      <c r="B8" s="26" t="s">
        <v>11</v>
      </c>
      <c r="C8" s="25" t="s">
        <v>12</v>
      </c>
      <c r="D8" s="24" t="s">
        <v>21</v>
      </c>
      <c r="E8" s="25" t="s">
        <v>67</v>
      </c>
      <c r="F8" s="25" t="s">
        <v>68</v>
      </c>
    </row>
    <row r="9" spans="2:6" ht="17.100000000000001" customHeight="1" x14ac:dyDescent="0.2">
      <c r="B9" s="103" t="s">
        <v>69</v>
      </c>
      <c r="C9" s="103"/>
      <c r="D9" s="103"/>
      <c r="E9" s="103"/>
      <c r="F9" s="103"/>
    </row>
    <row r="10" spans="2:6" ht="17.100000000000001" customHeight="1" x14ac:dyDescent="0.2">
      <c r="B10" s="23" t="s">
        <v>185</v>
      </c>
      <c r="C10" s="52" t="s">
        <v>186</v>
      </c>
      <c r="D10" s="22">
        <v>2</v>
      </c>
      <c r="E10" s="22">
        <v>10000000</v>
      </c>
      <c r="F10" s="22">
        <v>18200000</v>
      </c>
    </row>
    <row r="11" spans="2:6" ht="17.100000000000001" customHeight="1" x14ac:dyDescent="0.2">
      <c r="B11" s="23" t="s">
        <v>24</v>
      </c>
      <c r="C11" s="52" t="s">
        <v>173</v>
      </c>
      <c r="D11" s="22">
        <v>9</v>
      </c>
      <c r="E11" s="22">
        <v>13500000</v>
      </c>
      <c r="F11" s="22">
        <v>33357818.98</v>
      </c>
    </row>
    <row r="12" spans="2:6" ht="17.100000000000001" customHeight="1" x14ac:dyDescent="0.2">
      <c r="B12" s="23" t="s">
        <v>25</v>
      </c>
      <c r="C12" s="52" t="s">
        <v>162</v>
      </c>
      <c r="D12" s="22">
        <v>3</v>
      </c>
      <c r="E12" s="22">
        <v>5500000</v>
      </c>
      <c r="F12" s="22">
        <v>4675000</v>
      </c>
    </row>
    <row r="13" spans="2:6" ht="17.100000000000001" customHeight="1" x14ac:dyDescent="0.2">
      <c r="B13" s="101" t="s">
        <v>28</v>
      </c>
      <c r="C13" s="102"/>
      <c r="D13" s="22">
        <f>SUM(D10:D12)</f>
        <v>14</v>
      </c>
      <c r="E13" s="22">
        <f>SUM(E10:E12)</f>
        <v>29000000</v>
      </c>
      <c r="F13" s="22">
        <f>SUM(F10:F12)</f>
        <v>56232818.980000004</v>
      </c>
    </row>
    <row r="14" spans="2:6" ht="17.100000000000001" customHeight="1" x14ac:dyDescent="0.2">
      <c r="B14" s="103" t="s">
        <v>33</v>
      </c>
      <c r="C14" s="103"/>
      <c r="D14" s="103"/>
      <c r="E14" s="103"/>
      <c r="F14" s="103"/>
    </row>
    <row r="15" spans="2:6" ht="17.100000000000001" customHeight="1" x14ac:dyDescent="0.2">
      <c r="B15" s="66" t="s">
        <v>34</v>
      </c>
      <c r="C15" s="66" t="s">
        <v>142</v>
      </c>
      <c r="D15" s="22">
        <v>15</v>
      </c>
      <c r="E15" s="22">
        <v>14190000</v>
      </c>
      <c r="F15" s="22">
        <v>36894000</v>
      </c>
    </row>
    <row r="16" spans="2:6" ht="17.100000000000001" customHeight="1" x14ac:dyDescent="0.2">
      <c r="B16" s="23" t="s">
        <v>85</v>
      </c>
      <c r="C16" s="52" t="s">
        <v>191</v>
      </c>
      <c r="D16" s="22">
        <v>1</v>
      </c>
      <c r="E16" s="22">
        <v>500000</v>
      </c>
      <c r="F16" s="22">
        <v>3535000</v>
      </c>
    </row>
    <row r="17" spans="2:6" ht="17.100000000000001" customHeight="1" x14ac:dyDescent="0.2">
      <c r="B17" s="23" t="s">
        <v>35</v>
      </c>
      <c r="C17" s="52" t="s">
        <v>193</v>
      </c>
      <c r="D17" s="22">
        <v>1</v>
      </c>
      <c r="E17" s="22">
        <v>500000</v>
      </c>
      <c r="F17" s="22">
        <v>2510000</v>
      </c>
    </row>
    <row r="18" spans="2:6" ht="17.100000000000001" customHeight="1" x14ac:dyDescent="0.2">
      <c r="B18" s="105" t="s">
        <v>36</v>
      </c>
      <c r="C18" s="105"/>
      <c r="D18" s="22">
        <f>SUM(D15:D17)</f>
        <v>17</v>
      </c>
      <c r="E18" s="22">
        <f>SUM(E15:E17)</f>
        <v>15190000</v>
      </c>
      <c r="F18" s="22">
        <f>SUM(F15:F17)</f>
        <v>42939000</v>
      </c>
    </row>
    <row r="19" spans="2:6" ht="17.100000000000001" customHeight="1" x14ac:dyDescent="0.2">
      <c r="B19" s="103" t="s">
        <v>37</v>
      </c>
      <c r="C19" s="103"/>
      <c r="D19" s="103"/>
      <c r="E19" s="103"/>
      <c r="F19" s="103"/>
    </row>
    <row r="20" spans="2:6" ht="17.100000000000001" customHeight="1" x14ac:dyDescent="0.2">
      <c r="B20" s="23" t="s">
        <v>43</v>
      </c>
      <c r="C20" s="23" t="s">
        <v>44</v>
      </c>
      <c r="D20" s="22">
        <v>2</v>
      </c>
      <c r="E20" s="22">
        <v>2000000</v>
      </c>
      <c r="F20" s="22">
        <v>1599266.68</v>
      </c>
    </row>
    <row r="21" spans="2:6" ht="17.100000000000001" customHeight="1" x14ac:dyDescent="0.2">
      <c r="B21" s="105" t="s">
        <v>50</v>
      </c>
      <c r="C21" s="105"/>
      <c r="D21" s="22">
        <f>SUM(D20)</f>
        <v>2</v>
      </c>
      <c r="E21" s="22">
        <f>SUM(E20)</f>
        <v>2000000</v>
      </c>
      <c r="F21" s="22">
        <f>SUM(F20)</f>
        <v>1599266.68</v>
      </c>
    </row>
    <row r="22" spans="2:6" ht="17.100000000000001" customHeight="1" x14ac:dyDescent="0.2">
      <c r="B22" s="105" t="s">
        <v>59</v>
      </c>
      <c r="C22" s="105"/>
      <c r="D22" s="22">
        <f>D13+D18+D21</f>
        <v>33</v>
      </c>
      <c r="E22" s="22">
        <f>E13+E18+E21</f>
        <v>46190000</v>
      </c>
      <c r="F22" s="22">
        <f>F13+F18+F21</f>
        <v>100771085.66000001</v>
      </c>
    </row>
    <row r="23" spans="2:6" ht="17.100000000000001" customHeight="1" x14ac:dyDescent="0.2">
      <c r="B23" s="31"/>
      <c r="C23" s="31"/>
      <c r="D23" s="31"/>
      <c r="E23" s="31"/>
      <c r="F23" s="31"/>
    </row>
    <row r="24" spans="2:6" ht="17.100000000000001" customHeight="1" x14ac:dyDescent="0.2">
      <c r="B24" s="31"/>
      <c r="C24" s="68" t="s">
        <v>227</v>
      </c>
      <c r="D24" s="31"/>
      <c r="E24" s="31"/>
      <c r="F24" s="31"/>
    </row>
    <row r="25" spans="2:6" ht="31.5" customHeight="1" x14ac:dyDescent="0.2">
      <c r="B25" s="26" t="s">
        <v>11</v>
      </c>
      <c r="C25" s="25" t="s">
        <v>12</v>
      </c>
      <c r="D25" s="24" t="s">
        <v>21</v>
      </c>
      <c r="E25" s="25" t="s">
        <v>67</v>
      </c>
      <c r="F25" s="25" t="s">
        <v>68</v>
      </c>
    </row>
    <row r="26" spans="2:6" ht="18" customHeight="1" x14ac:dyDescent="0.2">
      <c r="B26" s="103" t="s">
        <v>37</v>
      </c>
      <c r="C26" s="103"/>
      <c r="D26" s="103"/>
      <c r="E26" s="103"/>
      <c r="F26" s="103"/>
    </row>
    <row r="27" spans="2:6" ht="18" customHeight="1" x14ac:dyDescent="0.2">
      <c r="B27" s="23" t="s">
        <v>43</v>
      </c>
      <c r="C27" s="23" t="s">
        <v>44</v>
      </c>
      <c r="D27" s="22">
        <v>11</v>
      </c>
      <c r="E27" s="22">
        <v>60000000</v>
      </c>
      <c r="F27" s="22">
        <v>48000000</v>
      </c>
    </row>
    <row r="28" spans="2:6" ht="18" customHeight="1" x14ac:dyDescent="0.2">
      <c r="B28" s="23" t="s">
        <v>42</v>
      </c>
      <c r="C28" s="23" t="s">
        <v>232</v>
      </c>
      <c r="D28" s="22">
        <v>1</v>
      </c>
      <c r="E28" s="22">
        <v>20000000</v>
      </c>
      <c r="F28" s="22">
        <v>16600000</v>
      </c>
    </row>
    <row r="29" spans="2:6" ht="18" customHeight="1" x14ac:dyDescent="0.2">
      <c r="B29" s="105" t="s">
        <v>50</v>
      </c>
      <c r="C29" s="105"/>
      <c r="D29" s="22">
        <f>SUM(D27:D28)</f>
        <v>12</v>
      </c>
      <c r="E29" s="22">
        <f>SUM(E27:E28)</f>
        <v>80000000</v>
      </c>
      <c r="F29" s="22">
        <f>SUM(F27:F28)</f>
        <v>64600000</v>
      </c>
    </row>
    <row r="30" spans="2:6" ht="18" customHeight="1" x14ac:dyDescent="0.2">
      <c r="B30" s="103" t="s">
        <v>141</v>
      </c>
      <c r="C30" s="103"/>
      <c r="D30" s="103"/>
      <c r="E30" s="103"/>
      <c r="F30" s="103"/>
    </row>
    <row r="31" spans="2:6" ht="18" customHeight="1" x14ac:dyDescent="0.2">
      <c r="B31" s="23" t="s">
        <v>117</v>
      </c>
      <c r="C31" s="23" t="s">
        <v>239</v>
      </c>
      <c r="D31" s="22">
        <v>9</v>
      </c>
      <c r="E31" s="22">
        <v>1500000</v>
      </c>
      <c r="F31" s="22">
        <v>37500000</v>
      </c>
    </row>
    <row r="32" spans="2:6" ht="18" customHeight="1" x14ac:dyDescent="0.2">
      <c r="B32" s="23" t="s">
        <v>179</v>
      </c>
      <c r="C32" s="52" t="s">
        <v>180</v>
      </c>
      <c r="D32" s="22">
        <v>10</v>
      </c>
      <c r="E32" s="22">
        <v>1500000</v>
      </c>
      <c r="F32" s="22">
        <v>39398750</v>
      </c>
    </row>
    <row r="33" spans="2:6" ht="18" customHeight="1" x14ac:dyDescent="0.2">
      <c r="B33" s="101" t="s">
        <v>255</v>
      </c>
      <c r="C33" s="102"/>
      <c r="D33" s="22">
        <f>SUM(D31:D32)</f>
        <v>19</v>
      </c>
      <c r="E33" s="22">
        <f>SUM(E31:E32)</f>
        <v>3000000</v>
      </c>
      <c r="F33" s="22">
        <f>SUM(F31:F32)</f>
        <v>76898750</v>
      </c>
    </row>
    <row r="34" spans="2:6" ht="18" customHeight="1" x14ac:dyDescent="0.2">
      <c r="B34" s="101" t="s">
        <v>59</v>
      </c>
      <c r="C34" s="102"/>
      <c r="D34" s="22">
        <f>D29+D33</f>
        <v>31</v>
      </c>
      <c r="E34" s="22">
        <f>E29+E33</f>
        <v>83000000</v>
      </c>
      <c r="F34" s="22">
        <f>F29+F33</f>
        <v>141498750</v>
      </c>
    </row>
    <row r="35" spans="2:6" x14ac:dyDescent="0.2">
      <c r="B35" s="31"/>
      <c r="C35" s="31"/>
      <c r="D35" s="31"/>
      <c r="E35" s="31"/>
      <c r="F35" s="31"/>
    </row>
  </sheetData>
  <mergeCells count="14">
    <mergeCell ref="B34:C34"/>
    <mergeCell ref="B2:E2"/>
    <mergeCell ref="B3:F3"/>
    <mergeCell ref="B22:C22"/>
    <mergeCell ref="B9:F9"/>
    <mergeCell ref="B13:C13"/>
    <mergeCell ref="B14:F14"/>
    <mergeCell ref="B18:C18"/>
    <mergeCell ref="B19:F19"/>
    <mergeCell ref="B21:C21"/>
    <mergeCell ref="B26:F26"/>
    <mergeCell ref="B29:C29"/>
    <mergeCell ref="B30:F30"/>
    <mergeCell ref="B33:C3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E34" sqref="E34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09" t="s">
        <v>245</v>
      </c>
      <c r="C1" s="109"/>
      <c r="D1" s="109"/>
      <c r="E1" s="109"/>
      <c r="F1" s="109"/>
      <c r="G1" s="109"/>
    </row>
    <row r="2" spans="2:7" ht="48.75" customHeight="1" x14ac:dyDescent="0.2">
      <c r="B2" s="21" t="s">
        <v>11</v>
      </c>
      <c r="C2" s="21" t="s">
        <v>12</v>
      </c>
      <c r="D2" s="21" t="s">
        <v>92</v>
      </c>
      <c r="E2" s="21" t="s">
        <v>93</v>
      </c>
      <c r="F2" s="21" t="s">
        <v>94</v>
      </c>
      <c r="G2" s="21" t="s">
        <v>95</v>
      </c>
    </row>
    <row r="3" spans="2:7" ht="18.75" customHeight="1" x14ac:dyDescent="0.2">
      <c r="B3" s="106" t="s">
        <v>240</v>
      </c>
      <c r="C3" s="107"/>
      <c r="D3" s="107"/>
      <c r="E3" s="107"/>
      <c r="F3" s="107"/>
      <c r="G3" s="108"/>
    </row>
    <row r="4" spans="2:7" ht="15.75" customHeight="1" x14ac:dyDescent="0.2">
      <c r="B4" s="23" t="s">
        <v>30</v>
      </c>
      <c r="C4" s="23" t="s">
        <v>165</v>
      </c>
      <c r="D4" s="20">
        <v>2.3199999999999998</v>
      </c>
      <c r="E4" s="67" t="s">
        <v>98</v>
      </c>
      <c r="F4" s="20">
        <v>2.2000000000000002</v>
      </c>
      <c r="G4" s="20">
        <v>2.2599999999999998</v>
      </c>
    </row>
    <row r="5" spans="2:7" ht="15.75" customHeight="1" x14ac:dyDescent="0.2">
      <c r="B5" s="23" t="s">
        <v>29</v>
      </c>
      <c r="C5" s="143" t="s">
        <v>194</v>
      </c>
      <c r="D5" s="20">
        <v>1.26</v>
      </c>
      <c r="E5" s="77" t="s">
        <v>98</v>
      </c>
      <c r="F5" s="20">
        <v>1.21</v>
      </c>
      <c r="G5" s="20">
        <v>1.25</v>
      </c>
    </row>
    <row r="6" spans="2:7" ht="15" customHeight="1" x14ac:dyDescent="0.2">
      <c r="B6" s="23" t="s">
        <v>146</v>
      </c>
      <c r="C6" s="23" t="s">
        <v>147</v>
      </c>
      <c r="D6" s="20">
        <v>0.73</v>
      </c>
      <c r="E6" s="67" t="s">
        <v>98</v>
      </c>
      <c r="F6" s="20" t="s">
        <v>79</v>
      </c>
      <c r="G6" s="20">
        <v>0.8</v>
      </c>
    </row>
    <row r="7" spans="2:7" ht="15" customHeight="1" x14ac:dyDescent="0.2">
      <c r="B7" s="106" t="s">
        <v>70</v>
      </c>
      <c r="C7" s="107"/>
      <c r="D7" s="107"/>
      <c r="E7" s="107"/>
      <c r="F7" s="107"/>
      <c r="G7" s="108"/>
    </row>
    <row r="8" spans="2:7" ht="15" customHeight="1" x14ac:dyDescent="0.2">
      <c r="B8" s="23" t="s">
        <v>31</v>
      </c>
      <c r="C8" s="23" t="s">
        <v>131</v>
      </c>
      <c r="D8" s="20">
        <v>1.62</v>
      </c>
      <c r="E8" s="67" t="s">
        <v>96</v>
      </c>
      <c r="F8" s="20" t="s">
        <v>79</v>
      </c>
      <c r="G8" s="20" t="s">
        <v>79</v>
      </c>
    </row>
    <row r="9" spans="2:7" ht="15" customHeight="1" x14ac:dyDescent="0.2">
      <c r="B9" s="23" t="s">
        <v>105</v>
      </c>
      <c r="C9" s="23" t="s">
        <v>138</v>
      </c>
      <c r="D9" s="20">
        <v>1</v>
      </c>
      <c r="E9" s="67" t="s">
        <v>98</v>
      </c>
      <c r="F9" s="20" t="s">
        <v>79</v>
      </c>
      <c r="G9" s="20">
        <v>1</v>
      </c>
    </row>
    <row r="10" spans="2:7" ht="15" customHeight="1" x14ac:dyDescent="0.2">
      <c r="B10" s="23" t="s">
        <v>103</v>
      </c>
      <c r="C10" s="23" t="s">
        <v>188</v>
      </c>
      <c r="D10" s="20">
        <v>0.66</v>
      </c>
      <c r="E10" s="67" t="s">
        <v>98</v>
      </c>
      <c r="F10" s="20" t="s">
        <v>79</v>
      </c>
      <c r="G10" s="20">
        <v>0.72</v>
      </c>
    </row>
    <row r="11" spans="2:7" ht="15" customHeight="1" x14ac:dyDescent="0.2">
      <c r="B11" s="23" t="s">
        <v>208</v>
      </c>
      <c r="C11" s="23" t="s">
        <v>195</v>
      </c>
      <c r="D11" s="20">
        <v>0.86</v>
      </c>
      <c r="E11" s="67" t="s">
        <v>98</v>
      </c>
      <c r="F11" s="20" t="s">
        <v>79</v>
      </c>
      <c r="G11" s="20" t="s">
        <v>79</v>
      </c>
    </row>
    <row r="12" spans="2:7" ht="15" customHeight="1" x14ac:dyDescent="0.2">
      <c r="B12" s="23" t="s">
        <v>136</v>
      </c>
      <c r="C12" s="23" t="s">
        <v>137</v>
      </c>
      <c r="D12" s="20">
        <v>0.69</v>
      </c>
      <c r="E12" s="67" t="s">
        <v>98</v>
      </c>
      <c r="F12" s="20" t="s">
        <v>79</v>
      </c>
      <c r="G12" s="20" t="s">
        <v>79</v>
      </c>
    </row>
    <row r="13" spans="2:7" ht="15" customHeight="1" x14ac:dyDescent="0.2">
      <c r="B13" s="23" t="s">
        <v>161</v>
      </c>
      <c r="C13" s="23" t="s">
        <v>160</v>
      </c>
      <c r="D13" s="20">
        <v>0.9</v>
      </c>
      <c r="E13" s="77" t="s">
        <v>98</v>
      </c>
      <c r="F13" s="20"/>
      <c r="G13" s="20"/>
    </row>
    <row r="14" spans="2:7" ht="15" customHeight="1" x14ac:dyDescent="0.2">
      <c r="B14" s="23" t="s">
        <v>104</v>
      </c>
      <c r="C14" s="23" t="s">
        <v>230</v>
      </c>
      <c r="D14" s="20">
        <v>1.5</v>
      </c>
      <c r="E14" s="67" t="s">
        <v>98</v>
      </c>
      <c r="F14" s="20" t="s">
        <v>79</v>
      </c>
      <c r="G14" s="20">
        <v>1.45</v>
      </c>
    </row>
    <row r="15" spans="2:7" ht="15" customHeight="1" x14ac:dyDescent="0.2">
      <c r="B15" s="23" t="s">
        <v>102</v>
      </c>
      <c r="C15" s="23" t="s">
        <v>189</v>
      </c>
      <c r="D15" s="20">
        <v>0.51</v>
      </c>
      <c r="E15" s="67" t="s">
        <v>98</v>
      </c>
      <c r="F15" s="20" t="s">
        <v>79</v>
      </c>
      <c r="G15" s="20">
        <v>0.5</v>
      </c>
    </row>
    <row r="16" spans="2:7" ht="15" customHeight="1" x14ac:dyDescent="0.2">
      <c r="B16" s="106" t="s">
        <v>33</v>
      </c>
      <c r="C16" s="107"/>
      <c r="D16" s="107"/>
      <c r="E16" s="107"/>
      <c r="F16" s="107"/>
      <c r="G16" s="108"/>
    </row>
    <row r="17" spans="2:7" ht="15" customHeight="1" x14ac:dyDescent="0.2">
      <c r="B17" s="23" t="s">
        <v>106</v>
      </c>
      <c r="C17" s="23" t="s">
        <v>107</v>
      </c>
      <c r="D17" s="20">
        <v>8</v>
      </c>
      <c r="E17" s="67" t="s">
        <v>96</v>
      </c>
      <c r="F17" s="20" t="s">
        <v>79</v>
      </c>
      <c r="G17" s="20" t="s">
        <v>79</v>
      </c>
    </row>
    <row r="18" spans="2:7" ht="15" customHeight="1" x14ac:dyDescent="0.2">
      <c r="B18" s="23" t="s">
        <v>108</v>
      </c>
      <c r="C18" s="23" t="s">
        <v>132</v>
      </c>
      <c r="D18" s="20">
        <v>1.65</v>
      </c>
      <c r="E18" s="67" t="s">
        <v>96</v>
      </c>
      <c r="F18" s="20" t="s">
        <v>79</v>
      </c>
      <c r="G18" s="20" t="s">
        <v>79</v>
      </c>
    </row>
    <row r="19" spans="2:7" ht="15" customHeight="1" x14ac:dyDescent="0.2">
      <c r="B19" s="23" t="s">
        <v>109</v>
      </c>
      <c r="C19" s="23" t="s">
        <v>150</v>
      </c>
      <c r="D19" s="20">
        <v>2.7</v>
      </c>
      <c r="E19" s="67" t="s">
        <v>98</v>
      </c>
      <c r="F19" s="20" t="s">
        <v>79</v>
      </c>
      <c r="G19" s="20">
        <v>2.7</v>
      </c>
    </row>
    <row r="20" spans="2:7" ht="15" customHeight="1" x14ac:dyDescent="0.2">
      <c r="B20" s="23" t="s">
        <v>84</v>
      </c>
      <c r="C20" s="23" t="s">
        <v>155</v>
      </c>
      <c r="D20" s="20">
        <v>25.5</v>
      </c>
      <c r="E20" s="67" t="s">
        <v>98</v>
      </c>
      <c r="F20" s="20" t="s">
        <v>79</v>
      </c>
      <c r="G20" s="20">
        <v>25.5</v>
      </c>
    </row>
    <row r="21" spans="2:7" ht="15" customHeight="1" x14ac:dyDescent="0.2">
      <c r="B21" s="106" t="s">
        <v>37</v>
      </c>
      <c r="C21" s="107"/>
      <c r="D21" s="107"/>
      <c r="E21" s="107"/>
      <c r="F21" s="107"/>
      <c r="G21" s="108"/>
    </row>
    <row r="22" spans="2:7" ht="15" customHeight="1" x14ac:dyDescent="0.2">
      <c r="B22" s="23" t="s">
        <v>38</v>
      </c>
      <c r="C22" s="23" t="s">
        <v>39</v>
      </c>
      <c r="D22" s="20">
        <v>0.9</v>
      </c>
      <c r="E22" s="67" t="s">
        <v>96</v>
      </c>
      <c r="F22" s="20" t="s">
        <v>79</v>
      </c>
      <c r="G22" s="20" t="s">
        <v>79</v>
      </c>
    </row>
    <row r="23" spans="2:7" ht="15" customHeight="1" x14ac:dyDescent="0.2">
      <c r="B23" s="23" t="s">
        <v>112</v>
      </c>
      <c r="C23" s="23" t="s">
        <v>157</v>
      </c>
      <c r="D23" s="20">
        <v>2.4900000000000002</v>
      </c>
      <c r="E23" s="67" t="s">
        <v>96</v>
      </c>
      <c r="F23" s="20" t="s">
        <v>79</v>
      </c>
      <c r="G23" s="20" t="s">
        <v>79</v>
      </c>
    </row>
    <row r="24" spans="2:7" ht="15" customHeight="1" x14ac:dyDescent="0.2">
      <c r="B24" s="23" t="s">
        <v>86</v>
      </c>
      <c r="C24" s="23" t="s">
        <v>177</v>
      </c>
      <c r="D24" s="20">
        <v>1.7</v>
      </c>
      <c r="E24" s="67" t="s">
        <v>96</v>
      </c>
      <c r="F24" s="20" t="s">
        <v>79</v>
      </c>
      <c r="G24" s="20" t="s">
        <v>79</v>
      </c>
    </row>
    <row r="25" spans="2:7" ht="15" customHeight="1" x14ac:dyDescent="0.2">
      <c r="B25" s="23" t="s">
        <v>183</v>
      </c>
      <c r="C25" s="23" t="s">
        <v>201</v>
      </c>
      <c r="D25" s="20">
        <v>1.32</v>
      </c>
      <c r="E25" s="67" t="s">
        <v>96</v>
      </c>
      <c r="F25" s="20" t="s">
        <v>79</v>
      </c>
      <c r="G25" s="20" t="s">
        <v>79</v>
      </c>
    </row>
    <row r="26" spans="2:7" ht="15" customHeight="1" x14ac:dyDescent="0.2">
      <c r="B26" s="23" t="s">
        <v>40</v>
      </c>
      <c r="C26" s="52" t="s">
        <v>217</v>
      </c>
      <c r="D26" s="20">
        <v>2.42</v>
      </c>
      <c r="E26" s="77" t="s">
        <v>98</v>
      </c>
      <c r="F26" s="20">
        <v>2.4300000000000002</v>
      </c>
      <c r="G26" s="20">
        <v>2.6</v>
      </c>
    </row>
    <row r="27" spans="2:7" ht="15" customHeight="1" x14ac:dyDescent="0.2">
      <c r="B27" s="23" t="s">
        <v>115</v>
      </c>
      <c r="C27" s="23" t="s">
        <v>148</v>
      </c>
      <c r="D27" s="20">
        <v>4.6100000000000003</v>
      </c>
      <c r="E27" s="67" t="s">
        <v>98</v>
      </c>
      <c r="F27" s="20">
        <v>4.55</v>
      </c>
      <c r="G27" s="20" t="s">
        <v>79</v>
      </c>
    </row>
    <row r="28" spans="2:7" ht="15" customHeight="1" x14ac:dyDescent="0.2">
      <c r="B28" s="23" t="s">
        <v>47</v>
      </c>
      <c r="C28" s="52" t="s">
        <v>172</v>
      </c>
      <c r="D28" s="20">
        <v>2.5499999999999998</v>
      </c>
      <c r="E28" s="67" t="s">
        <v>98</v>
      </c>
      <c r="F28" s="20">
        <v>2.5499999999999998</v>
      </c>
      <c r="G28" s="20">
        <v>2.81</v>
      </c>
    </row>
    <row r="29" spans="2:7" ht="15" customHeight="1" x14ac:dyDescent="0.2">
      <c r="B29" s="23" t="s">
        <v>114</v>
      </c>
      <c r="C29" s="23" t="s">
        <v>196</v>
      </c>
      <c r="D29" s="20">
        <v>60</v>
      </c>
      <c r="E29" s="67" t="s">
        <v>98</v>
      </c>
      <c r="F29" s="20" t="s">
        <v>79</v>
      </c>
      <c r="G29" s="20" t="s">
        <v>79</v>
      </c>
    </row>
    <row r="30" spans="2:7" ht="15" customHeight="1" x14ac:dyDescent="0.2">
      <c r="B30" s="106" t="s">
        <v>141</v>
      </c>
      <c r="C30" s="107"/>
      <c r="D30" s="107"/>
      <c r="E30" s="107"/>
      <c r="F30" s="107"/>
      <c r="G30" s="108"/>
    </row>
    <row r="31" spans="2:7" ht="15" customHeight="1" x14ac:dyDescent="0.2">
      <c r="B31" s="23" t="s">
        <v>52</v>
      </c>
      <c r="C31" s="23" t="s">
        <v>53</v>
      </c>
      <c r="D31" s="20">
        <v>17.39</v>
      </c>
      <c r="E31" s="67" t="s">
        <v>96</v>
      </c>
      <c r="F31" s="20" t="s">
        <v>79</v>
      </c>
      <c r="G31" s="20" t="s">
        <v>79</v>
      </c>
    </row>
    <row r="32" spans="2:7" ht="15" customHeight="1" x14ac:dyDescent="0.2">
      <c r="B32" s="23" t="s">
        <v>57</v>
      </c>
      <c r="C32" s="23" t="s">
        <v>198</v>
      </c>
      <c r="D32" s="20">
        <v>4.1900000000000004</v>
      </c>
      <c r="E32" s="67" t="s">
        <v>98</v>
      </c>
      <c r="F32" s="20">
        <v>4.0599999999999996</v>
      </c>
      <c r="G32" s="20">
        <v>4.1500000000000004</v>
      </c>
    </row>
    <row r="33" spans="2:7" ht="15" x14ac:dyDescent="0.2">
      <c r="B33" s="106" t="s">
        <v>229</v>
      </c>
      <c r="C33" s="107"/>
      <c r="D33" s="107"/>
      <c r="E33" s="107"/>
      <c r="F33" s="107"/>
      <c r="G33" s="108"/>
    </row>
    <row r="34" spans="2:7" ht="15" x14ac:dyDescent="0.2">
      <c r="B34" s="23" t="s">
        <v>124</v>
      </c>
      <c r="C34" s="23" t="s">
        <v>176</v>
      </c>
      <c r="D34" s="20">
        <v>0.88</v>
      </c>
      <c r="E34" s="67" t="s">
        <v>98</v>
      </c>
      <c r="F34" s="20" t="s">
        <v>79</v>
      </c>
      <c r="G34" s="20">
        <v>0.88</v>
      </c>
    </row>
  </sheetData>
  <mergeCells count="7">
    <mergeCell ref="B33:G33"/>
    <mergeCell ref="B30:G30"/>
    <mergeCell ref="B1:G1"/>
    <mergeCell ref="B7:G7"/>
    <mergeCell ref="B16:G16"/>
    <mergeCell ref="B21:G21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B25" sqref="B25:B26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0" t="s">
        <v>246</v>
      </c>
      <c r="C1" s="131"/>
      <c r="D1" s="131"/>
      <c r="E1" s="131"/>
      <c r="F1" s="131"/>
      <c r="G1" s="131"/>
      <c r="H1" s="132"/>
    </row>
    <row r="2" spans="2:9" ht="33.75" customHeight="1" x14ac:dyDescent="0.2">
      <c r="B2" s="19" t="s">
        <v>62</v>
      </c>
      <c r="C2" s="19" t="s">
        <v>71</v>
      </c>
      <c r="D2" s="19" t="s">
        <v>72</v>
      </c>
      <c r="E2" s="19" t="s">
        <v>73</v>
      </c>
      <c r="F2" s="19" t="s">
        <v>74</v>
      </c>
      <c r="G2" s="19" t="s">
        <v>75</v>
      </c>
      <c r="H2" s="19" t="s">
        <v>76</v>
      </c>
      <c r="I2" s="19" t="s">
        <v>77</v>
      </c>
    </row>
    <row r="3" spans="2:9" ht="17.100000000000001" customHeight="1" x14ac:dyDescent="0.2">
      <c r="B3" s="134" t="s">
        <v>202</v>
      </c>
      <c r="C3" s="135">
        <v>1.27</v>
      </c>
      <c r="D3" s="136">
        <v>40217</v>
      </c>
      <c r="E3" s="18" t="s">
        <v>203</v>
      </c>
      <c r="F3" s="110" t="s">
        <v>78</v>
      </c>
      <c r="G3" s="127" t="s">
        <v>139</v>
      </c>
      <c r="H3" s="127" t="s">
        <v>79</v>
      </c>
      <c r="I3" s="127" t="s">
        <v>79</v>
      </c>
    </row>
    <row r="4" spans="2:9" ht="17.100000000000001" customHeight="1" x14ac:dyDescent="0.2">
      <c r="B4" s="134"/>
      <c r="C4" s="135"/>
      <c r="D4" s="127"/>
      <c r="E4" s="17" t="s">
        <v>204</v>
      </c>
      <c r="F4" s="112"/>
      <c r="G4" s="127"/>
      <c r="H4" s="127"/>
      <c r="I4" s="127"/>
    </row>
    <row r="5" spans="2:9" ht="17.100000000000001" customHeight="1" x14ac:dyDescent="0.2">
      <c r="B5" s="110" t="s">
        <v>125</v>
      </c>
      <c r="C5" s="113">
        <v>1.35</v>
      </c>
      <c r="D5" s="116">
        <v>40678</v>
      </c>
      <c r="E5" s="16">
        <v>40685</v>
      </c>
      <c r="F5" s="15" t="s">
        <v>207</v>
      </c>
      <c r="G5" s="119" t="s">
        <v>130</v>
      </c>
      <c r="H5" s="119" t="s">
        <v>130</v>
      </c>
      <c r="I5" s="119" t="s">
        <v>130</v>
      </c>
    </row>
    <row r="6" spans="2:9" ht="17.100000000000001" customHeight="1" x14ac:dyDescent="0.2">
      <c r="B6" s="111"/>
      <c r="C6" s="114"/>
      <c r="D6" s="117"/>
      <c r="E6" s="14">
        <v>40973</v>
      </c>
      <c r="F6" s="13" t="s">
        <v>78</v>
      </c>
      <c r="G6" s="133"/>
      <c r="H6" s="133"/>
      <c r="I6" s="133"/>
    </row>
    <row r="7" spans="2:9" ht="17.100000000000001" customHeight="1" x14ac:dyDescent="0.2">
      <c r="B7" s="112"/>
      <c r="C7" s="115"/>
      <c r="D7" s="118"/>
      <c r="E7" s="12"/>
      <c r="F7" s="11" t="s">
        <v>134</v>
      </c>
      <c r="G7" s="121"/>
      <c r="H7" s="121"/>
      <c r="I7" s="121"/>
    </row>
    <row r="8" spans="2:9" ht="17.100000000000001" customHeight="1" x14ac:dyDescent="0.2">
      <c r="B8" s="110" t="s">
        <v>27</v>
      </c>
      <c r="C8" s="113">
        <v>0.85</v>
      </c>
      <c r="D8" s="116">
        <v>40682</v>
      </c>
      <c r="E8" s="54">
        <v>40689</v>
      </c>
      <c r="F8" s="122" t="s">
        <v>78</v>
      </c>
      <c r="G8" s="122" t="s">
        <v>237</v>
      </c>
      <c r="H8" s="125">
        <v>2</v>
      </c>
      <c r="I8" s="119" t="s">
        <v>130</v>
      </c>
    </row>
    <row r="9" spans="2:9" ht="17.100000000000001" customHeight="1" x14ac:dyDescent="0.2">
      <c r="B9" s="112"/>
      <c r="C9" s="115"/>
      <c r="D9" s="118"/>
      <c r="E9" s="55">
        <v>41011</v>
      </c>
      <c r="F9" s="124"/>
      <c r="G9" s="124"/>
      <c r="H9" s="126"/>
      <c r="I9" s="121"/>
    </row>
    <row r="10" spans="2:9" ht="12" customHeight="1" x14ac:dyDescent="0.2">
      <c r="B10" s="110" t="s">
        <v>100</v>
      </c>
      <c r="C10" s="113">
        <v>1.29</v>
      </c>
      <c r="D10" s="116">
        <v>40960</v>
      </c>
      <c r="E10" s="116">
        <v>40967</v>
      </c>
      <c r="F10" s="15" t="s">
        <v>207</v>
      </c>
      <c r="G10" s="7"/>
      <c r="H10" s="125" t="s">
        <v>130</v>
      </c>
      <c r="I10" s="125" t="s">
        <v>130</v>
      </c>
    </row>
    <row r="11" spans="2:9" ht="13.5" customHeight="1" x14ac:dyDescent="0.2">
      <c r="B11" s="111"/>
      <c r="C11" s="114"/>
      <c r="D11" s="117"/>
      <c r="E11" s="117"/>
      <c r="F11" s="13" t="s">
        <v>134</v>
      </c>
      <c r="G11" s="7" t="s">
        <v>139</v>
      </c>
      <c r="H11" s="137"/>
      <c r="I11" s="137"/>
    </row>
    <row r="12" spans="2:9" ht="15" customHeight="1" x14ac:dyDescent="0.2">
      <c r="B12" s="112"/>
      <c r="C12" s="115"/>
      <c r="D12" s="118"/>
      <c r="E12" s="118"/>
      <c r="F12" s="11" t="s">
        <v>223</v>
      </c>
      <c r="G12" s="7" t="s">
        <v>140</v>
      </c>
      <c r="H12" s="126"/>
      <c r="I12" s="126"/>
    </row>
    <row r="13" spans="2:9" ht="15" customHeight="1" x14ac:dyDescent="0.2">
      <c r="B13" s="6" t="s">
        <v>158</v>
      </c>
      <c r="C13" s="5">
        <v>0.75</v>
      </c>
      <c r="D13" s="4">
        <v>40976</v>
      </c>
      <c r="E13" s="4">
        <v>40983</v>
      </c>
      <c r="F13" s="10" t="s">
        <v>78</v>
      </c>
      <c r="G13" s="3" t="s">
        <v>139</v>
      </c>
      <c r="H13" s="49" t="s">
        <v>130</v>
      </c>
      <c r="I13" s="8" t="s">
        <v>130</v>
      </c>
    </row>
    <row r="14" spans="2:9" ht="15" customHeight="1" x14ac:dyDescent="0.2">
      <c r="B14" s="110" t="s">
        <v>81</v>
      </c>
      <c r="C14" s="113">
        <v>2.04</v>
      </c>
      <c r="D14" s="116">
        <v>41007</v>
      </c>
      <c r="E14" s="116">
        <v>41014</v>
      </c>
      <c r="F14" s="42" t="s">
        <v>207</v>
      </c>
      <c r="G14" s="45"/>
      <c r="H14" s="51"/>
      <c r="I14" s="119" t="s">
        <v>130</v>
      </c>
    </row>
    <row r="15" spans="2:9" ht="15" customHeight="1" x14ac:dyDescent="0.2">
      <c r="B15" s="111"/>
      <c r="C15" s="114"/>
      <c r="D15" s="117"/>
      <c r="E15" s="117"/>
      <c r="F15" s="43" t="s">
        <v>78</v>
      </c>
      <c r="G15" s="50" t="s">
        <v>139</v>
      </c>
      <c r="H15" s="47">
        <v>0.05</v>
      </c>
      <c r="I15" s="120"/>
    </row>
    <row r="16" spans="2:9" ht="15" customHeight="1" x14ac:dyDescent="0.2">
      <c r="B16" s="112"/>
      <c r="C16" s="115"/>
      <c r="D16" s="118"/>
      <c r="E16" s="118"/>
      <c r="F16" s="44" t="s">
        <v>134</v>
      </c>
      <c r="G16" s="72" t="s">
        <v>140</v>
      </c>
      <c r="H16" s="46">
        <v>0.2</v>
      </c>
      <c r="I16" s="121"/>
    </row>
    <row r="17" spans="2:9" ht="15" customHeight="1" x14ac:dyDescent="0.2">
      <c r="B17" s="110" t="s">
        <v>129</v>
      </c>
      <c r="C17" s="113">
        <v>1.81</v>
      </c>
      <c r="D17" s="116">
        <v>41022</v>
      </c>
      <c r="E17" s="116">
        <v>41029</v>
      </c>
      <c r="F17" s="69" t="s">
        <v>207</v>
      </c>
      <c r="G17" s="73"/>
      <c r="H17" s="73"/>
      <c r="I17" s="119" t="s">
        <v>130</v>
      </c>
    </row>
    <row r="18" spans="2:9" ht="15" customHeight="1" x14ac:dyDescent="0.2">
      <c r="B18" s="111"/>
      <c r="C18" s="114"/>
      <c r="D18" s="117"/>
      <c r="E18" s="117"/>
      <c r="F18" s="70" t="s">
        <v>78</v>
      </c>
      <c r="G18" s="73" t="s">
        <v>140</v>
      </c>
      <c r="H18" s="73">
        <v>0.25</v>
      </c>
      <c r="I18" s="120"/>
    </row>
    <row r="19" spans="2:9" ht="15" customHeight="1" x14ac:dyDescent="0.2">
      <c r="B19" s="112"/>
      <c r="C19" s="115"/>
      <c r="D19" s="118"/>
      <c r="E19" s="118"/>
      <c r="F19" s="71" t="s">
        <v>134</v>
      </c>
      <c r="G19" s="50" t="s">
        <v>139</v>
      </c>
      <c r="H19" s="73">
        <v>0.25</v>
      </c>
      <c r="I19" s="121"/>
    </row>
    <row r="20" spans="2:9" ht="17.100000000000001" customHeight="1" x14ac:dyDescent="0.2">
      <c r="B20" s="110" t="s">
        <v>101</v>
      </c>
      <c r="C20" s="113">
        <v>2.2000000000000002</v>
      </c>
      <c r="D20" s="116">
        <v>40861</v>
      </c>
      <c r="E20" s="116">
        <v>40868</v>
      </c>
      <c r="F20" s="15" t="s">
        <v>207</v>
      </c>
      <c r="G20" s="9" t="s">
        <v>139</v>
      </c>
      <c r="H20" s="2">
        <v>0.1355555</v>
      </c>
      <c r="I20" s="122" t="s">
        <v>79</v>
      </c>
    </row>
    <row r="21" spans="2:9" ht="17.100000000000001" customHeight="1" x14ac:dyDescent="0.2">
      <c r="B21" s="111"/>
      <c r="C21" s="114"/>
      <c r="D21" s="117"/>
      <c r="E21" s="117"/>
      <c r="F21" s="13" t="s">
        <v>134</v>
      </c>
      <c r="G21" s="7" t="s">
        <v>140</v>
      </c>
      <c r="H21" s="7">
        <v>0.2</v>
      </c>
      <c r="I21" s="123"/>
    </row>
    <row r="22" spans="2:9" ht="17.100000000000001" customHeight="1" x14ac:dyDescent="0.2">
      <c r="B22" s="112"/>
      <c r="C22" s="115"/>
      <c r="D22" s="118"/>
      <c r="E22" s="118"/>
      <c r="F22" s="11" t="s">
        <v>78</v>
      </c>
      <c r="G22" s="1"/>
      <c r="H22" s="1"/>
      <c r="I22" s="124"/>
    </row>
    <row r="23" spans="2:9" ht="17.100000000000001" customHeight="1" x14ac:dyDescent="0.2">
      <c r="B23" s="110" t="s">
        <v>45</v>
      </c>
      <c r="C23" s="113">
        <v>3.93</v>
      </c>
      <c r="D23" s="116">
        <v>40822</v>
      </c>
      <c r="E23" s="116">
        <v>40829</v>
      </c>
      <c r="F23" s="15" t="s">
        <v>207</v>
      </c>
      <c r="G23" s="127" t="s">
        <v>139</v>
      </c>
      <c r="H23" s="125">
        <v>1</v>
      </c>
      <c r="I23" s="127" t="s">
        <v>79</v>
      </c>
    </row>
    <row r="24" spans="2:9" ht="17.100000000000001" customHeight="1" x14ac:dyDescent="0.2">
      <c r="B24" s="112"/>
      <c r="C24" s="115"/>
      <c r="D24" s="118"/>
      <c r="E24" s="118"/>
      <c r="F24" s="13" t="s">
        <v>78</v>
      </c>
      <c r="G24" s="127"/>
      <c r="H24" s="124"/>
      <c r="I24" s="127"/>
    </row>
    <row r="25" spans="2:9" ht="17.100000000000001" customHeight="1" x14ac:dyDescent="0.2">
      <c r="B25" s="128" t="s">
        <v>41</v>
      </c>
      <c r="C25" s="113">
        <v>0.57999999999999996</v>
      </c>
      <c r="D25" s="116">
        <v>40912</v>
      </c>
      <c r="E25" s="116">
        <v>40875</v>
      </c>
      <c r="F25" s="15" t="s">
        <v>207</v>
      </c>
      <c r="G25" s="122" t="s">
        <v>139</v>
      </c>
      <c r="H25" s="125">
        <v>0.15</v>
      </c>
      <c r="I25" s="127" t="s">
        <v>79</v>
      </c>
    </row>
    <row r="26" spans="2:9" ht="17.100000000000001" customHeight="1" x14ac:dyDescent="0.2">
      <c r="B26" s="129"/>
      <c r="C26" s="115"/>
      <c r="D26" s="118"/>
      <c r="E26" s="118"/>
      <c r="F26" s="11" t="s">
        <v>78</v>
      </c>
      <c r="G26" s="124"/>
      <c r="H26" s="126"/>
      <c r="I26" s="127"/>
    </row>
  </sheetData>
  <mergeCells count="56">
    <mergeCell ref="I5:I7"/>
    <mergeCell ref="I10:I12"/>
    <mergeCell ref="H10:H12"/>
    <mergeCell ref="B10:B12"/>
    <mergeCell ref="C10:C12"/>
    <mergeCell ref="D10:D12"/>
    <mergeCell ref="E10:E12"/>
    <mergeCell ref="G8:G9"/>
    <mergeCell ref="H8:H9"/>
    <mergeCell ref="B8:B9"/>
    <mergeCell ref="C8:C9"/>
    <mergeCell ref="D8:D9"/>
    <mergeCell ref="F8:F9"/>
    <mergeCell ref="I8:I9"/>
    <mergeCell ref="I3:I4"/>
    <mergeCell ref="B3:B4"/>
    <mergeCell ref="C3:C4"/>
    <mergeCell ref="D3:D4"/>
    <mergeCell ref="F3:F4"/>
    <mergeCell ref="G3:G4"/>
    <mergeCell ref="B1:H1"/>
    <mergeCell ref="B5:B7"/>
    <mergeCell ref="D5:D7"/>
    <mergeCell ref="C5:C7"/>
    <mergeCell ref="G5:G7"/>
    <mergeCell ref="H5:H7"/>
    <mergeCell ref="H3:H4"/>
    <mergeCell ref="B23:B24"/>
    <mergeCell ref="G23:G24"/>
    <mergeCell ref="H23:H24"/>
    <mergeCell ref="I23:I24"/>
    <mergeCell ref="E23:E24"/>
    <mergeCell ref="D23:D24"/>
    <mergeCell ref="C23:C24"/>
    <mergeCell ref="H25:H26"/>
    <mergeCell ref="I25:I26"/>
    <mergeCell ref="B25:B26"/>
    <mergeCell ref="C25:C26"/>
    <mergeCell ref="D25:D26"/>
    <mergeCell ref="E25:E26"/>
    <mergeCell ref="G25:G26"/>
    <mergeCell ref="I20:I22"/>
    <mergeCell ref="B20:B22"/>
    <mergeCell ref="C20:C22"/>
    <mergeCell ref="D20:D22"/>
    <mergeCell ref="E20:E22"/>
    <mergeCell ref="I14:I16"/>
    <mergeCell ref="E14:E16"/>
    <mergeCell ref="D14:D16"/>
    <mergeCell ref="C14:C16"/>
    <mergeCell ref="B14:B16"/>
    <mergeCell ref="B17:B19"/>
    <mergeCell ref="C17:C19"/>
    <mergeCell ref="D17:D19"/>
    <mergeCell ref="E17:E19"/>
    <mergeCell ref="I17:I19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8" zoomScale="110" zoomScaleNormal="110" workbookViewId="0">
      <selection activeCell="O39" sqref="O39"/>
    </sheetView>
  </sheetViews>
  <sheetFormatPr defaultRowHeight="14.25" x14ac:dyDescent="0.2"/>
  <sheetData>
    <row r="1" spans="1:11" ht="14.25" customHeight="1" x14ac:dyDescent="0.2">
      <c r="A1" s="138" t="s">
        <v>247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4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2012-04-23T10:46:11Z</dcterms:modified>
</cp:coreProperties>
</file>