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65" windowWidth="15600" windowHeight="1074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1" i="6" l="1"/>
  <c r="E31" i="6"/>
  <c r="D31" i="6"/>
  <c r="D30" i="6"/>
  <c r="E30" i="6"/>
  <c r="F30" i="6"/>
  <c r="D27" i="6"/>
  <c r="E27" i="6"/>
  <c r="F27" i="6"/>
  <c r="F21" i="6"/>
  <c r="E21" i="6"/>
  <c r="D21" i="6"/>
  <c r="D20" i="6"/>
  <c r="E20" i="6"/>
  <c r="F20" i="6"/>
  <c r="D17" i="6"/>
  <c r="E17" i="6"/>
  <c r="F17" i="6"/>
  <c r="D14" i="6"/>
  <c r="E14" i="6"/>
  <c r="F14" i="6"/>
  <c r="C8" i="5"/>
  <c r="C7" i="5"/>
  <c r="C6" i="5"/>
  <c r="N79" i="5"/>
  <c r="M79" i="5"/>
  <c r="L79" i="5"/>
</calcChain>
</file>

<file path=xl/sharedStrings.xml><?xml version="1.0" encoding="utf-8"?>
<sst xmlns="http://schemas.openxmlformats.org/spreadsheetml/2006/main" count="412" uniqueCount="252">
  <si>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</si>
  <si>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</si>
  <si>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</si>
  <si>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</si>
  <si>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</si>
  <si>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</si>
  <si>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</si>
  <si>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</si>
  <si>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</si>
  <si>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</si>
  <si>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</si>
  <si>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</si>
  <si>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</si>
  <si>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</si>
  <si>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</si>
  <si>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</si>
  <si>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</si>
  <si>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</si>
  <si>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</si>
  <si>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</si>
  <si>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</si>
  <si>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</si>
  <si>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</si>
  <si>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</si>
  <si>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</si>
  <si>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</si>
  <si>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</si>
  <si>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</si>
  <si>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</si>
  <si>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</si>
  <si>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</si>
  <si>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</si>
  <si>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</si>
  <si>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</si>
  <si>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</si>
  <si>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</si>
  <si>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</si>
  <si>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</si>
  <si>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</si>
  <si>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</si>
  <si>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</si>
  <si>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</si>
  <si>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</si>
  <si>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</si>
  <si>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</si>
  <si>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</si>
  <si>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</si>
  <si>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</si>
  <si>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</si>
  <si>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</si>
  <si>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</si>
  <si>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</si>
  <si>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</si>
  <si>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</si>
  <si>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</si>
  <si>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</si>
  <si>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</si>
  <si>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</si>
  <si>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</si>
  <si>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</si>
  <si>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</si>
  <si>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</si>
  <si>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</si>
  <si>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</si>
  <si>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</si>
  <si>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</si>
  <si>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</si>
  <si>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</si>
  <si>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</si>
  <si>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</si>
  <si>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</si>
  <si>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</si>
  <si>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</si>
  <si>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</si>
  <si>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</si>
  <si>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</si>
  <si>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</si>
  <si>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</si>
  <si>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</si>
  <si>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</si>
  <si>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</si>
  <si>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</si>
  <si>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</si>
  <si>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</si>
  <si>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</si>
  <si>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</si>
  <si>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</si>
  <si>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</si>
  <si>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</si>
  <si>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</si>
  <si>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</si>
  <si>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</si>
  <si>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</si>
  <si>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</si>
  <si>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</si>
  <si>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</si>
  <si>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</si>
  <si>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</si>
  <si>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</si>
  <si>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</si>
  <si>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</si>
  <si>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</si>
  <si>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</si>
  <si>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</si>
  <si>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</si>
  <si>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</si>
  <si>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</si>
  <si>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</si>
  <si>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</si>
  <si>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</si>
  <si>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</si>
  <si>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</si>
  <si>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</si>
  <si>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</si>
  <si>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</si>
  <si>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</si>
  <si>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</si>
  <si>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</si>
  <si>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</si>
  <si>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</si>
  <si>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</si>
  <si>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</si>
  <si>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</si>
  <si>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</si>
  <si>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</si>
  <si>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</si>
  <si>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</si>
  <si>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</si>
  <si>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</si>
  <si>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</si>
  <si>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</si>
  <si>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</si>
  <si>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SBMC</t>
  </si>
  <si>
    <t>No.of Trades</t>
  </si>
  <si>
    <t>BIME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</si>
  <si>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</si>
  <si>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</si>
  <si>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</si>
  <si>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</si>
  <si>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</si>
  <si>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</si>
  <si>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</si>
  <si>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</si>
  <si>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</si>
  <si>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</si>
  <si>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</si>
  <si>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</si>
  <si>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</si>
  <si>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</si>
  <si>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</si>
  <si>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</si>
  <si>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</si>
  <si>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</si>
  <si>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</si>
  <si>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</si>
  <si>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</si>
  <si>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</si>
  <si>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</si>
  <si>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</si>
  <si>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</si>
  <si>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</si>
  <si>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</si>
  <si>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</si>
  <si>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</si>
  <si>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</si>
  <si>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</si>
  <si>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</si>
  <si>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</si>
  <si>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</si>
  <si>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</si>
  <si>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</si>
  <si>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</si>
  <si>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</si>
  <si>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</si>
  <si>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</si>
  <si>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</si>
  <si>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</si>
  <si>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</si>
  <si>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</si>
  <si>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</si>
  <si>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</si>
  <si>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</si>
  <si>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</si>
  <si>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</si>
  <si>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</si>
  <si>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</si>
  <si>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</si>
  <si>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</si>
  <si>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</si>
  <si>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</si>
  <si>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</si>
  <si>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</si>
  <si>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</si>
  <si>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</si>
  <si>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</si>
  <si>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</si>
  <si>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</si>
  <si>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</si>
  <si>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</si>
  <si>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</si>
  <si>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</si>
  <si>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</si>
  <si>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</si>
  <si>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</si>
  <si>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</si>
  <si>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</si>
  <si>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</si>
  <si>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</si>
  <si>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</si>
  <si>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</si>
  <si>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</si>
  <si>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</si>
  <si>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</si>
  <si>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</si>
  <si>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</si>
  <si>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</si>
  <si>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</si>
  <si>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</si>
  <si>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</si>
  <si>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</si>
  <si>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</si>
  <si>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</si>
  <si>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</si>
  <si>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</si>
  <si>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</si>
  <si>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</si>
  <si>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</si>
  <si>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</si>
  <si>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</si>
  <si>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</si>
  <si>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</si>
  <si>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</si>
  <si>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</si>
  <si>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</si>
  <si>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</si>
  <si>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</si>
  <si>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</si>
  <si>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</si>
  <si>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</si>
  <si>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</si>
  <si>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</si>
  <si>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Electronic Trading Session Thursday 19/4/2012</t>
  </si>
  <si>
    <t>Non Iraqi's  Bulletin Thursday 19/4/2012</t>
  </si>
  <si>
    <t xml:space="preserve"> Non Trading Companies in Iraq Stock Exchange for Thursday 19/4/2012</t>
  </si>
  <si>
    <t>Bulletin News for listed companies in Iraq Stock Exchange for Thursday 19/4/2012</t>
  </si>
  <si>
    <t xml:space="preserve">IRAQ STOCK EXCHANGE THURSDAY SESSION  19/4/2012 </t>
  </si>
  <si>
    <t xml:space="preserve"> ISX price Index was about (118.64) point  which  increase about (0.190%)</t>
  </si>
  <si>
    <t>Al -Hilal Industries</t>
  </si>
  <si>
    <t>North Bank</t>
  </si>
  <si>
    <t>Middle East  Bank</t>
  </si>
  <si>
    <t>Investment Bank of Iraq</t>
  </si>
  <si>
    <t xml:space="preserve"> Middle East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</si>
</sst>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4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2"/>
      <color rgb="FF00B05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9">
    <xf numFmtId="0" fontId="0" fillId="0" borderId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8" borderId="16" applyNumberFormat="0" applyAlignment="0" applyProtection="0"/>
    <xf numFmtId="0" fontId="39" fillId="9" borderId="17" applyNumberFormat="0" applyAlignment="0" applyProtection="0"/>
    <xf numFmtId="0" fontId="40" fillId="9" borderId="16" applyNumberFormat="0" applyAlignment="0" applyProtection="0"/>
    <xf numFmtId="0" fontId="41" fillId="0" borderId="18" applyNumberFormat="0" applyFill="0" applyAlignment="0" applyProtection="0"/>
    <xf numFmtId="0" fontId="42" fillId="10" borderId="1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46" fillId="35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2">
    <xf numFmtId="0" fontId="0" fillId="0" borderId="0" xfId="0"/>
    <xf numFmtId="0" fontId="22" fillId="0" borderId="9" xfId="0" applyFont="1" applyBorder="1" applyAlignment="1">
      <alignment vertical="center"/>
    </xf>
    <xf numFmtId="166" fontId="22" fillId="0" borderId="10" xfId="0" applyNumberFormat="1" applyFont="1" applyBorder="1" applyAlignment="1">
      <alignment horizontal="center" vertical="center"/>
    </xf>
    <xf numFmtId="9" fontId="22" fillId="0" borderId="2" xfId="0" applyNumberFormat="1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9" fontId="22" fillId="0" borderId="7" xfId="0" applyNumberFormat="1" applyFont="1" applyBorder="1" applyAlignment="1">
      <alignment horizontal="center" vertical="center"/>
    </xf>
    <xf numFmtId="10" fontId="22" fillId="0" borderId="10" xfId="0" applyNumberFormat="1" applyFont="1" applyBorder="1" applyAlignment="1">
      <alignment horizontal="center" vertical="center"/>
    </xf>
    <xf numFmtId="9" fontId="22" fillId="0" borderId="10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165" fontId="22" fillId="0" borderId="9" xfId="0" applyNumberFormat="1" applyFont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165" fontId="22" fillId="0" borderId="7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165" fontId="22" fillId="0" borderId="10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64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0" borderId="2" xfId="0" applyFont="1" applyBorder="1" applyAlignment="1">
      <alignment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vertical="center" wrapText="1"/>
    </xf>
    <xf numFmtId="0" fontId="29" fillId="0" borderId="0" xfId="0" applyFont="1" applyAlignment="1">
      <alignment horizontal="left"/>
    </xf>
    <xf numFmtId="0" fontId="29" fillId="0" borderId="0" xfId="0" applyFont="1"/>
    <xf numFmtId="0" fontId="28" fillId="0" borderId="0" xfId="0" applyFont="1"/>
    <xf numFmtId="164" fontId="26" fillId="0" borderId="2" xfId="43" applyNumberFormat="1" applyFont="1" applyBorder="1" applyAlignment="1">
      <alignment horizontal="left"/>
    </xf>
    <xf numFmtId="3" fontId="29" fillId="0" borderId="0" xfId="0" applyNumberFormat="1" applyFont="1" applyAlignment="1">
      <alignment horizontal="left"/>
    </xf>
    <xf numFmtId="0" fontId="28" fillId="0" borderId="2" xfId="0" applyFont="1" applyBorder="1" applyAlignment="1">
      <alignment horizontal="center" vertical="center"/>
    </xf>
    <xf numFmtId="0" fontId="26" fillId="0" borderId="3" xfId="0" applyFont="1" applyBorder="1" applyAlignment="1"/>
    <xf numFmtId="164" fontId="28" fillId="0" borderId="2" xfId="43" applyNumberFormat="1" applyFont="1" applyBorder="1" applyAlignment="1">
      <alignment horizontal="left"/>
    </xf>
    <xf numFmtId="2" fontId="0" fillId="0" borderId="0" xfId="0" applyNumberFormat="1"/>
    <xf numFmtId="164" fontId="26" fillId="0" borderId="2" xfId="113" applyNumberFormat="1" applyFont="1" applyBorder="1" applyAlignment="1">
      <alignment horizontal="left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3" fillId="0" borderId="0" xfId="0" applyFont="1" applyBorder="1"/>
    <xf numFmtId="164" fontId="26" fillId="0" borderId="2" xfId="43" applyNumberFormat="1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9" fontId="22" fillId="0" borderId="10" xfId="0" applyNumberFormat="1" applyFont="1" applyBorder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9" fontId="22" fillId="0" borderId="7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10" fontId="22" fillId="0" borderId="2" xfId="0" applyNumberFormat="1" applyFont="1" applyBorder="1" applyAlignment="1">
      <alignment horizontal="center" vertical="center"/>
    </xf>
    <xf numFmtId="9" fontId="22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8" fillId="0" borderId="2" xfId="0" applyFont="1" applyBorder="1" applyAlignment="1">
      <alignment horizontal="center" vertical="center"/>
    </xf>
    <xf numFmtId="164" fontId="28" fillId="0" borderId="2" xfId="43" applyNumberFormat="1" applyFont="1" applyBorder="1" applyAlignment="1">
      <alignment horizontal="left" vertical="center"/>
    </xf>
    <xf numFmtId="0" fontId="10" fillId="0" borderId="0" xfId="169"/>
    <xf numFmtId="165" fontId="22" fillId="0" borderId="10" xfId="0" applyNumberFormat="1" applyFon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/>
    <xf numFmtId="0" fontId="26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5" fillId="0" borderId="0" xfId="239"/>
    <xf numFmtId="0" fontId="5" fillId="0" borderId="0" xfId="239"/>
    <xf numFmtId="0" fontId="26" fillId="0" borderId="2" xfId="0" applyFont="1" applyBorder="1"/>
    <xf numFmtId="0" fontId="4" fillId="0" borderId="0" xfId="253"/>
    <xf numFmtId="0" fontId="4" fillId="0" borderId="0" xfId="253"/>
    <xf numFmtId="0" fontId="28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267"/>
    <xf numFmtId="0" fontId="26" fillId="0" borderId="0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" fillId="0" borderId="0" xfId="281"/>
    <xf numFmtId="0" fontId="2" fillId="0" borderId="0" xfId="281"/>
    <xf numFmtId="0" fontId="28" fillId="0" borderId="2" xfId="0" applyFont="1" applyBorder="1" applyAlignment="1">
      <alignment horizontal="center" vertical="center"/>
    </xf>
    <xf numFmtId="164" fontId="26" fillId="0" borderId="3" xfId="43" applyNumberFormat="1" applyFont="1" applyBorder="1" applyAlignment="1">
      <alignment horizontal="center"/>
    </xf>
    <xf numFmtId="164" fontId="26" fillId="0" borderId="4" xfId="43" applyNumberFormat="1" applyFont="1" applyBorder="1" applyAlignment="1">
      <alignment horizontal="center"/>
    </xf>
    <xf numFmtId="164" fontId="26" fillId="0" borderId="5" xfId="43" applyNumberFormat="1" applyFont="1" applyBorder="1" applyAlignment="1">
      <alignment horizontal="center"/>
    </xf>
    <xf numFmtId="0" fontId="26" fillId="0" borderId="3" xfId="183" applyFont="1" applyBorder="1" applyAlignment="1">
      <alignment horizontal="left" vertical="center"/>
    </xf>
    <xf numFmtId="0" fontId="26" fillId="0" borderId="4" xfId="183" applyFont="1" applyBorder="1" applyAlignment="1">
      <alignment horizontal="left" vertical="center"/>
    </xf>
    <xf numFmtId="0" fontId="26" fillId="0" borderId="5" xfId="183" applyFont="1" applyBorder="1" applyAlignment="1">
      <alignment horizontal="left" vertical="center"/>
    </xf>
    <xf numFmtId="3" fontId="29" fillId="0" borderId="0" xfId="0" applyNumberFormat="1" applyFont="1" applyAlignment="1">
      <alignment horizontal="left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164" fontId="26" fillId="0" borderId="2" xfId="43" applyNumberFormat="1" applyFont="1" applyBorder="1" applyAlignment="1">
      <alignment horizontal="center" vertical="center"/>
    </xf>
    <xf numFmtId="164" fontId="26" fillId="0" borderId="3" xfId="113" applyNumberFormat="1" applyFont="1" applyBorder="1" applyAlignment="1">
      <alignment horizontal="center"/>
    </xf>
    <xf numFmtId="164" fontId="26" fillId="0" borderId="4" xfId="113" applyNumberFormat="1" applyFont="1" applyBorder="1" applyAlignment="1">
      <alignment horizontal="center"/>
    </xf>
    <xf numFmtId="164" fontId="26" fillId="0" borderId="5" xfId="113" applyNumberFormat="1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3" fillId="0" borderId="0" xfId="0" applyFont="1" applyBorder="1"/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0" fontId="22" fillId="0" borderId="10" xfId="0" applyNumberFormat="1" applyFont="1" applyBorder="1" applyAlignment="1">
      <alignment horizontal="center" vertical="center"/>
    </xf>
    <xf numFmtId="10" fontId="22" fillId="0" borderId="6" xfId="0" applyNumberFormat="1" applyFont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65" fontId="22" fillId="0" borderId="10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164" fontId="22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9" fontId="22" fillId="0" borderId="10" xfId="0" applyNumberFormat="1" applyFont="1" applyBorder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10" fontId="22" fillId="0" borderId="7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center" vertical="center"/>
    </xf>
    <xf numFmtId="14" fontId="22" fillId="0" borderId="2" xfId="0" applyNumberFormat="1" applyFont="1" applyBorder="1" applyAlignment="1">
      <alignment horizontal="center" vertical="center"/>
    </xf>
    <xf numFmtId="9" fontId="22" fillId="0" borderId="7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2" xfId="295" applyFont="1" applyBorder="1" applyAlignment="1">
      <alignment horizontal="center"/>
    </xf>
    <xf numFmtId="3" fontId="26" fillId="0" borderId="2" xfId="295" applyNumberFormat="1" applyFont="1" applyBorder="1"/>
    <xf numFmtId="2" fontId="26" fillId="0" borderId="2" xfId="295" applyNumberFormat="1" applyFont="1" applyBorder="1" applyAlignment="1">
      <alignment horizontal="center"/>
    </xf>
    <xf numFmtId="2" fontId="48" fillId="0" borderId="0" xfId="0" applyNumberFormat="1" applyFont="1" applyAlignment="1">
      <alignment horizontal="left"/>
    </xf>
    <xf numFmtId="0" fontId="1" fillId="0" borderId="0" xfId="295"/>
    <xf numFmtId="164" fontId="26" fillId="0" borderId="2" xfId="295" applyNumberFormat="1" applyFont="1" applyBorder="1" applyAlignment="1">
      <alignment horizontal="center"/>
    </xf>
    <xf numFmtId="164" fontId="26" fillId="0" borderId="2" xfId="295" applyNumberFormat="1" applyFont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1" fillId="0" borderId="0" xfId="295"/>
    <xf numFmtId="0" fontId="1" fillId="0" borderId="0" xfId="295"/>
    <xf numFmtId="0" fontId="1" fillId="0" borderId="0" xfId="295"/>
    <xf numFmtId="0" fontId="1" fillId="0" borderId="0" xfId="295"/>
    <xf numFmtId="0" fontId="1" fillId="0" borderId="0" xfId="295"/>
    <xf numFmtId="0" fontId="1" fillId="0" borderId="0" xfId="295"/>
    <xf numFmtId="3" fontId="1" fillId="0" borderId="0" xfId="295" applyNumberFormat="1"/>
    <xf numFmtId="2" fontId="47" fillId="0" borderId="2" xfId="295" applyNumberFormat="1" applyFont="1" applyBorder="1" applyAlignment="1">
      <alignment horizontal="center" vertical="center"/>
    </xf>
    <xf numFmtId="0" fontId="26" fillId="0" borderId="2" xfId="295" applyFont="1" applyBorder="1" applyAlignment="1">
      <alignment vertical="center"/>
    </xf>
    <xf numFmtId="2" fontId="27" fillId="0" borderId="2" xfId="295" applyNumberFormat="1" applyFont="1" applyBorder="1" applyAlignment="1">
      <alignment horizontal="center" vertical="center"/>
    </xf>
    <xf numFmtId="2" fontId="26" fillId="0" borderId="2" xfId="295" applyNumberFormat="1" applyFont="1" applyBorder="1" applyAlignment="1">
      <alignment horizontal="center" vertical="center"/>
    </xf>
    <xf numFmtId="3" fontId="26" fillId="0" borderId="2" xfId="295" applyNumberFormat="1" applyFont="1" applyBorder="1" applyAlignment="1">
      <alignment horizontal="center" vertical="center"/>
    </xf>
    <xf numFmtId="0" fontId="1" fillId="0" borderId="0" xfId="295"/>
  </cellXfs>
  <cellStyles count="309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April 2012</a:t>
            </a:r>
          </a:p>
        </c:rich>
      </c:tx>
      <c:layout>
        <c:manualLayout>
          <c:xMode val="edge"/>
          <c:yMode val="edge"/>
          <c:x val="0.29618813407636363"/>
          <c:y val="3.50536721831926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7029521170759E-2"/>
          <c:y val="0.1602237372767428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8755562369724647E-2"/>
                  <c:y val="-7.1229114653351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4775369699093591E-2"/>
                  <c:y val="-5.7335317841367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6992505630815619E-2"/>
                  <c:y val="5.1486140451955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31247102458E-2"/>
                  <c:y val="-5.691088918763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4506258692628649E-2"/>
                  <c:y val="4.878016772293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1126564673157214E-2"/>
                  <c:y val="-4.471544715447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[1]مؤشر!$B$1:$P$1</c:f>
              <c:strCache>
                <c:ptCount val="15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  <c:pt idx="12">
                  <c:v> 17/4</c:v>
                </c:pt>
                <c:pt idx="13">
                  <c:v> 18/4</c:v>
                </c:pt>
                <c:pt idx="14">
                  <c:v> 19/4</c:v>
                </c:pt>
              </c:strCache>
            </c:strRef>
          </c:cat>
          <c:val>
            <c:numRef>
              <c:f>[1]مؤشر!$B$2:$P$2</c:f>
              <c:numCache>
                <c:formatCode>General</c:formatCode>
                <c:ptCount val="15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 formatCode="#,##0.00">
                  <c:v>119.3</c:v>
                </c:pt>
                <c:pt idx="10">
                  <c:v>118.05</c:v>
                </c:pt>
                <c:pt idx="11">
                  <c:v>118.83</c:v>
                </c:pt>
                <c:pt idx="12">
                  <c:v>118.66</c:v>
                </c:pt>
                <c:pt idx="13">
                  <c:v>118.41</c:v>
                </c:pt>
                <c:pt idx="14">
                  <c:v>118.64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79200"/>
        <c:axId val="84373504"/>
      </c:lineChart>
      <c:catAx>
        <c:axId val="8417920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84373504"/>
        <c:crosses val="autoZero"/>
        <c:auto val="1"/>
        <c:lblAlgn val="ctr"/>
        <c:lblOffset val="100"/>
        <c:noMultiLvlLbl val="0"/>
      </c:catAx>
      <c:valAx>
        <c:axId val="84373504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8417920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4802488388"/>
          <c:y val="2.6578073089701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116973003912528E-2"/>
                  <c:y val="-9.839941604932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627833957996382E-2"/>
                  <c:y val="6.874559319138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8694592874599424E-2"/>
                  <c:y val="-8.4593641771109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988512124978975E-2"/>
                  <c:y val="8.1255804562891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626846785863932E-2"/>
                  <c:y val="-7.432853437698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2856200583496195E-2"/>
                  <c:y val="6.033670347419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12/4</c:v>
                </c:pt>
                <c:pt idx="1">
                  <c:v> 15/4</c:v>
                </c:pt>
                <c:pt idx="2">
                  <c:v> 16/4</c:v>
                </c:pt>
                <c:pt idx="3">
                  <c:v> 17/4</c:v>
                </c:pt>
                <c:pt idx="4">
                  <c:v> 18/4</c:v>
                </c:pt>
                <c:pt idx="5">
                  <c:v> 19/4</c:v>
                </c:pt>
              </c:strCache>
            </c:strRef>
          </c:cat>
          <c:val>
            <c:numRef>
              <c:f>'[1]عدد الاسهم'!$B$2:$G$2</c:f>
              <c:numCache>
                <c:formatCode>#,##0</c:formatCode>
                <c:ptCount val="6"/>
                <c:pt idx="0">
                  <c:v>714036881</c:v>
                </c:pt>
                <c:pt idx="1">
                  <c:v>985036605</c:v>
                </c:pt>
                <c:pt idx="2">
                  <c:v>1089053635</c:v>
                </c:pt>
                <c:pt idx="3">
                  <c:v>1345608101</c:v>
                </c:pt>
                <c:pt idx="4">
                  <c:v>2637062280</c:v>
                </c:pt>
                <c:pt idx="5">
                  <c:v>1079209368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56128"/>
        <c:axId val="96236288"/>
      </c:lineChart>
      <c:catAx>
        <c:axId val="95856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6236288"/>
        <c:crosses val="autoZero"/>
        <c:auto val="1"/>
        <c:lblAlgn val="ctr"/>
        <c:lblOffset val="100"/>
        <c:noMultiLvlLbl val="0"/>
      </c:catAx>
      <c:valAx>
        <c:axId val="96236288"/>
        <c:scaling>
          <c:orientation val="minMax"/>
          <c:max val="3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58561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8341916574662374E-2"/>
                  <c:y val="-8.104536012752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5655785407835737E-2"/>
                  <c:y val="9.749834951612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880130178546575E-2"/>
                  <c:y val="-8.0198058064827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669661218479409E-2"/>
                  <c:y val="7.3983543468109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3196567552372E-2"/>
                  <c:y val="-7.791572065761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9890990344714321E-2"/>
                  <c:y val="8.0646989678437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12/4</c:v>
                </c:pt>
                <c:pt idx="1">
                  <c:v> 15/4</c:v>
                </c:pt>
                <c:pt idx="2">
                  <c:v> 16/4</c:v>
                </c:pt>
                <c:pt idx="3">
                  <c:v> 17/4</c:v>
                </c:pt>
                <c:pt idx="4">
                  <c:v> 18/4</c:v>
                </c:pt>
                <c:pt idx="5">
                  <c:v> 19/4</c:v>
                </c:pt>
              </c:strCache>
            </c:strRef>
          </c:cat>
          <c:val>
            <c:numRef>
              <c:f>[1]حجم!$B$2:$G$2</c:f>
              <c:numCache>
                <c:formatCode>#,##0</c:formatCode>
                <c:ptCount val="6"/>
                <c:pt idx="0">
                  <c:v>1561365083</c:v>
                </c:pt>
                <c:pt idx="1">
                  <c:v>1814026636</c:v>
                </c:pt>
                <c:pt idx="2">
                  <c:v>1958961122</c:v>
                </c:pt>
                <c:pt idx="3">
                  <c:v>2049648114</c:v>
                </c:pt>
                <c:pt idx="4">
                  <c:v>3620729510</c:v>
                </c:pt>
                <c:pt idx="5">
                  <c:v>1845661277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800"/>
        <c:axId val="86387328"/>
      </c:lineChart>
      <c:catAx>
        <c:axId val="84028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86387328"/>
        <c:crosses val="autoZero"/>
        <c:auto val="1"/>
        <c:lblAlgn val="ctr"/>
        <c:lblOffset val="100"/>
        <c:noMultiLvlLbl val="0"/>
      </c:catAx>
      <c:valAx>
        <c:axId val="86387328"/>
        <c:scaling>
          <c:orientation val="minMax"/>
          <c:max val="45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8402880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152400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491836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482311</xdr:colOff>
      <xdr:row>37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482311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  <cell r="N1" t="str">
            <v xml:space="preserve"> 17/4</v>
          </cell>
          <cell r="O1" t="str">
            <v xml:space="preserve"> 18/4</v>
          </cell>
          <cell r="P1" t="str">
            <v xml:space="preserve"> 19/4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  <cell r="N2">
            <v>118.66</v>
          </cell>
          <cell r="O2">
            <v>118.41</v>
          </cell>
          <cell r="P2">
            <v>118.64</v>
          </cell>
        </row>
      </sheetData>
      <sheetData sheetId="1">
        <row r="1">
          <cell r="B1" t="str">
            <v xml:space="preserve"> 12/4</v>
          </cell>
          <cell r="C1" t="str">
            <v xml:space="preserve"> 15/4</v>
          </cell>
          <cell r="D1" t="str">
            <v xml:space="preserve"> 16/4</v>
          </cell>
          <cell r="E1" t="str">
            <v xml:space="preserve"> 17/4</v>
          </cell>
          <cell r="F1" t="str">
            <v xml:space="preserve"> 18/4</v>
          </cell>
          <cell r="G1" t="str">
            <v xml:space="preserve"> 19/4</v>
          </cell>
        </row>
        <row r="2">
          <cell r="A2" t="str">
            <v>عدد الاسهم</v>
          </cell>
          <cell r="B2">
            <v>714036881</v>
          </cell>
          <cell r="C2">
            <v>985036605</v>
          </cell>
          <cell r="D2">
            <v>1089053635</v>
          </cell>
          <cell r="E2">
            <v>1345608101</v>
          </cell>
          <cell r="F2">
            <v>2637062280</v>
          </cell>
          <cell r="G2">
            <v>1079209368</v>
          </cell>
        </row>
      </sheetData>
      <sheetData sheetId="2">
        <row r="1">
          <cell r="B1" t="str">
            <v xml:space="preserve"> 12/4</v>
          </cell>
          <cell r="C1" t="str">
            <v xml:space="preserve"> 15/4</v>
          </cell>
          <cell r="D1" t="str">
            <v xml:space="preserve"> 16/4</v>
          </cell>
          <cell r="E1" t="str">
            <v xml:space="preserve"> 17/4</v>
          </cell>
          <cell r="F1" t="str">
            <v xml:space="preserve"> 18/4</v>
          </cell>
          <cell r="G1" t="str">
            <v xml:space="preserve"> 19/4</v>
          </cell>
        </row>
        <row r="2">
          <cell r="A2" t="str">
            <v>القيمة المتداولة</v>
          </cell>
          <cell r="B2">
            <v>1561365083</v>
          </cell>
          <cell r="C2">
            <v>1814026636</v>
          </cell>
          <cell r="D2">
            <v>1958961122</v>
          </cell>
          <cell r="E2">
            <v>2049648114</v>
          </cell>
          <cell r="F2">
            <v>3620729510</v>
          </cell>
          <cell r="G2">
            <v>1845661277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8"/>
  <sheetViews>
    <sheetView tabSelected="1" topLeftCell="A67" workbookViewId="0">
      <selection activeCell="B83" sqref="B83:N94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15" x14ac:dyDescent="0.25">
      <c r="B1" s="38" t="s">
        <v>0</v>
      </c>
      <c r="C1" s="38"/>
      <c r="D1" s="38"/>
    </row>
    <row r="2" spans="2:14" ht="20.25" customHeight="1" x14ac:dyDescent="0.25">
      <c r="B2" s="37" t="s">
        <v>241</v>
      </c>
      <c r="C2" s="37"/>
      <c r="D2" s="37"/>
    </row>
    <row r="3" spans="2:14" ht="15.75" x14ac:dyDescent="0.25">
      <c r="B3" s="37" t="s">
        <v>1</v>
      </c>
      <c r="C3" s="37"/>
      <c r="D3" s="37"/>
    </row>
    <row r="4" spans="2:14" ht="15.75" x14ac:dyDescent="0.25">
      <c r="B4" s="37" t="s">
        <v>2</v>
      </c>
      <c r="C4" s="144">
        <v>118.64</v>
      </c>
      <c r="D4" s="144"/>
    </row>
    <row r="5" spans="2:14" ht="15.75" x14ac:dyDescent="0.25">
      <c r="B5" s="37" t="s">
        <v>3</v>
      </c>
      <c r="C5" s="148">
        <v>0.19</v>
      </c>
      <c r="D5" s="148"/>
    </row>
    <row r="6" spans="2:14" ht="15.75" x14ac:dyDescent="0.25">
      <c r="B6" s="37" t="s">
        <v>4</v>
      </c>
      <c r="C6" s="89">
        <f>N79</f>
        <v>1845661277</v>
      </c>
      <c r="D6" s="89"/>
    </row>
    <row r="7" spans="2:14" ht="15.75" x14ac:dyDescent="0.25">
      <c r="B7" s="37" t="s">
        <v>5</v>
      </c>
      <c r="C7" s="89">
        <f>M79</f>
        <v>1079209368</v>
      </c>
      <c r="D7" s="89"/>
      <c r="G7" s="44"/>
      <c r="H7" s="44"/>
      <c r="I7" s="44"/>
      <c r="J7" s="44"/>
    </row>
    <row r="8" spans="2:14" ht="15.75" x14ac:dyDescent="0.25">
      <c r="B8" s="37" t="s">
        <v>6</v>
      </c>
      <c r="C8" s="40">
        <f>L79</f>
        <v>572</v>
      </c>
      <c r="D8" s="37"/>
      <c r="H8" s="44"/>
      <c r="J8" s="44"/>
    </row>
    <row r="9" spans="2:14" ht="15.75" x14ac:dyDescent="0.25">
      <c r="B9" s="37" t="s">
        <v>7</v>
      </c>
      <c r="C9" s="36">
        <v>86</v>
      </c>
      <c r="D9" s="37"/>
      <c r="J9" s="44"/>
    </row>
    <row r="10" spans="2:14" ht="15.75" x14ac:dyDescent="0.25">
      <c r="B10" s="37" t="s">
        <v>8</v>
      </c>
      <c r="C10" s="36">
        <v>50</v>
      </c>
      <c r="D10" s="37"/>
    </row>
    <row r="11" spans="2:14" ht="15.75" x14ac:dyDescent="0.25">
      <c r="B11" s="37" t="s">
        <v>9</v>
      </c>
      <c r="C11" s="36">
        <v>19</v>
      </c>
      <c r="D11" s="37"/>
    </row>
    <row r="12" spans="2:14" ht="15.75" x14ac:dyDescent="0.25">
      <c r="B12" s="37" t="s">
        <v>10</v>
      </c>
      <c r="C12" s="36">
        <v>18</v>
      </c>
      <c r="D12" s="37"/>
    </row>
    <row r="13" spans="2:14" ht="15.75" x14ac:dyDescent="0.25">
      <c r="B13" s="37" t="s">
        <v>154</v>
      </c>
      <c r="C13" s="36">
        <v>9</v>
      </c>
      <c r="D13" s="37"/>
    </row>
    <row r="14" spans="2:14" ht="15.75" x14ac:dyDescent="0.25">
      <c r="B14" s="37" t="s">
        <v>96</v>
      </c>
      <c r="C14" s="36">
        <v>8</v>
      </c>
      <c r="D14" s="37"/>
    </row>
    <row r="15" spans="2:14" ht="15.75" x14ac:dyDescent="0.25">
      <c r="B15" s="37" t="s">
        <v>153</v>
      </c>
      <c r="C15" s="36">
        <v>19</v>
      </c>
      <c r="D15" s="37"/>
    </row>
    <row r="16" spans="2:14" ht="45.75" customHeight="1" x14ac:dyDescent="0.2">
      <c r="B16" s="35" t="s">
        <v>62</v>
      </c>
      <c r="C16" s="34" t="s">
        <v>12</v>
      </c>
      <c r="D16" s="34" t="s">
        <v>13</v>
      </c>
      <c r="E16" s="34" t="s">
        <v>14</v>
      </c>
      <c r="F16" s="34" t="s">
        <v>15</v>
      </c>
      <c r="G16" s="34" t="s">
        <v>16</v>
      </c>
      <c r="H16" s="34" t="s">
        <v>17</v>
      </c>
      <c r="I16" s="34" t="s">
        <v>18</v>
      </c>
      <c r="J16" s="34" t="s">
        <v>19</v>
      </c>
      <c r="K16" s="34" t="s">
        <v>20</v>
      </c>
      <c r="L16" s="34" t="s">
        <v>133</v>
      </c>
      <c r="M16" s="34" t="s">
        <v>5</v>
      </c>
      <c r="N16" s="34" t="s">
        <v>22</v>
      </c>
    </row>
    <row r="17" spans="2:15" ht="12" customHeight="1" x14ac:dyDescent="0.2">
      <c r="B17" s="90" t="s">
        <v>23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2"/>
    </row>
    <row r="18" spans="2:15" ht="12" customHeight="1" x14ac:dyDescent="0.2">
      <c r="B18" s="47" t="s">
        <v>126</v>
      </c>
      <c r="C18" s="49" t="s">
        <v>146</v>
      </c>
      <c r="D18" s="146">
        <v>1.24</v>
      </c>
      <c r="E18" s="146">
        <v>1.25</v>
      </c>
      <c r="F18" s="146">
        <v>1.24</v>
      </c>
      <c r="G18" s="146">
        <v>1.24</v>
      </c>
      <c r="H18" s="146">
        <v>1.24</v>
      </c>
      <c r="I18" s="146">
        <v>1.25</v>
      </c>
      <c r="J18" s="146">
        <v>1.24</v>
      </c>
      <c r="K18" s="143">
        <v>0.81</v>
      </c>
      <c r="L18" s="141">
        <v>11</v>
      </c>
      <c r="M18" s="142">
        <v>18472694</v>
      </c>
      <c r="N18" s="142">
        <v>22913441</v>
      </c>
      <c r="O18" s="145"/>
    </row>
    <row r="19" spans="2:15" ht="12" customHeight="1" x14ac:dyDescent="0.2">
      <c r="B19" s="47" t="s">
        <v>24</v>
      </c>
      <c r="C19" s="49" t="s">
        <v>174</v>
      </c>
      <c r="D19" s="146">
        <v>2.4700000000000002</v>
      </c>
      <c r="E19" s="146">
        <v>2.4900000000000002</v>
      </c>
      <c r="F19" s="146">
        <v>2.4700000000000002</v>
      </c>
      <c r="G19" s="146">
        <v>2.48</v>
      </c>
      <c r="H19" s="146">
        <v>2.48</v>
      </c>
      <c r="I19" s="146">
        <v>2.48</v>
      </c>
      <c r="J19" s="146">
        <v>2.5</v>
      </c>
      <c r="K19" s="143">
        <v>-0.8</v>
      </c>
      <c r="L19" s="141">
        <v>35</v>
      </c>
      <c r="M19" s="142">
        <v>12910740</v>
      </c>
      <c r="N19" s="142">
        <v>32068214</v>
      </c>
      <c r="O19" s="145"/>
    </row>
    <row r="20" spans="2:15" ht="12" customHeight="1" x14ac:dyDescent="0.2">
      <c r="B20" s="47" t="s">
        <v>97</v>
      </c>
      <c r="C20" s="47" t="s">
        <v>211</v>
      </c>
      <c r="D20" s="146">
        <v>1.1200000000000001</v>
      </c>
      <c r="E20" s="146">
        <v>1.1200000000000001</v>
      </c>
      <c r="F20" s="146">
        <v>1.07</v>
      </c>
      <c r="G20" s="146">
        <v>1.08</v>
      </c>
      <c r="H20" s="146">
        <v>1.04</v>
      </c>
      <c r="I20" s="146">
        <v>1.08</v>
      </c>
      <c r="J20" s="146">
        <v>1.0900000000000001</v>
      </c>
      <c r="K20" s="143">
        <v>-0.92</v>
      </c>
      <c r="L20" s="141">
        <v>4</v>
      </c>
      <c r="M20" s="142">
        <v>1211510</v>
      </c>
      <c r="N20" s="142">
        <v>1311891</v>
      </c>
      <c r="O20" s="145"/>
    </row>
    <row r="21" spans="2:15" ht="12" customHeight="1" x14ac:dyDescent="0.2">
      <c r="B21" s="47" t="s">
        <v>129</v>
      </c>
      <c r="C21" s="49" t="s">
        <v>134</v>
      </c>
      <c r="D21" s="146">
        <v>1.8</v>
      </c>
      <c r="E21" s="146">
        <v>1.82</v>
      </c>
      <c r="F21" s="146">
        <v>1.8</v>
      </c>
      <c r="G21" s="146">
        <v>1.81</v>
      </c>
      <c r="H21" s="146">
        <v>1.81</v>
      </c>
      <c r="I21" s="146">
        <v>1.82</v>
      </c>
      <c r="J21" s="146">
        <v>1.81</v>
      </c>
      <c r="K21" s="143">
        <v>0.55000000000000004</v>
      </c>
      <c r="L21" s="141">
        <v>79</v>
      </c>
      <c r="M21" s="142">
        <v>247469932</v>
      </c>
      <c r="N21" s="142">
        <v>448673425</v>
      </c>
      <c r="O21" s="145"/>
    </row>
    <row r="22" spans="2:15" ht="12" customHeight="1" x14ac:dyDescent="0.2">
      <c r="B22" s="47" t="s">
        <v>128</v>
      </c>
      <c r="C22" s="49" t="s">
        <v>176</v>
      </c>
      <c r="D22" s="146">
        <v>0.95</v>
      </c>
      <c r="E22" s="146">
        <v>0.95</v>
      </c>
      <c r="F22" s="146">
        <v>0.94</v>
      </c>
      <c r="G22" s="146">
        <v>0.95</v>
      </c>
      <c r="H22" s="146">
        <v>0.95</v>
      </c>
      <c r="I22" s="146">
        <v>0.95</v>
      </c>
      <c r="J22" s="146">
        <v>0.94</v>
      </c>
      <c r="K22" s="143">
        <v>1.06</v>
      </c>
      <c r="L22" s="141">
        <v>20</v>
      </c>
      <c r="M22" s="142">
        <v>104630502</v>
      </c>
      <c r="N22" s="142">
        <v>99393977</v>
      </c>
      <c r="O22" s="145"/>
    </row>
    <row r="23" spans="2:15" ht="12" customHeight="1" x14ac:dyDescent="0.2">
      <c r="B23" s="47" t="s">
        <v>25</v>
      </c>
      <c r="C23" s="47" t="s">
        <v>163</v>
      </c>
      <c r="D23" s="146">
        <v>0.85</v>
      </c>
      <c r="E23" s="146">
        <v>0.85</v>
      </c>
      <c r="F23" s="146">
        <v>0.85</v>
      </c>
      <c r="G23" s="146">
        <v>0.85</v>
      </c>
      <c r="H23" s="146">
        <v>0.85</v>
      </c>
      <c r="I23" s="146">
        <v>0.85</v>
      </c>
      <c r="J23" s="146">
        <v>0.85</v>
      </c>
      <c r="K23" s="143">
        <v>0</v>
      </c>
      <c r="L23" s="141">
        <v>4</v>
      </c>
      <c r="M23" s="142">
        <v>1500000</v>
      </c>
      <c r="N23" s="142">
        <v>1275000</v>
      </c>
      <c r="O23" s="145"/>
    </row>
    <row r="24" spans="2:15" ht="12" customHeight="1" x14ac:dyDescent="0.2">
      <c r="B24" s="47" t="s">
        <v>80</v>
      </c>
      <c r="C24" s="67" t="s">
        <v>155</v>
      </c>
      <c r="D24" s="146">
        <v>3.4</v>
      </c>
      <c r="E24" s="146">
        <v>3.4</v>
      </c>
      <c r="F24" s="146">
        <v>3.4</v>
      </c>
      <c r="G24" s="146">
        <v>3.4</v>
      </c>
      <c r="H24" s="146">
        <v>3.4</v>
      </c>
      <c r="I24" s="146">
        <v>3.4</v>
      </c>
      <c r="J24" s="146">
        <v>3.4</v>
      </c>
      <c r="K24" s="143">
        <v>0</v>
      </c>
      <c r="L24" s="141">
        <v>5</v>
      </c>
      <c r="M24" s="142">
        <v>397500</v>
      </c>
      <c r="N24" s="142">
        <v>1351500</v>
      </c>
      <c r="O24" s="145"/>
    </row>
    <row r="25" spans="2:15" ht="12" customHeight="1" x14ac:dyDescent="0.2">
      <c r="B25" s="47" t="s">
        <v>164</v>
      </c>
      <c r="C25" s="47" t="s">
        <v>165</v>
      </c>
      <c r="D25" s="146">
        <v>3.5</v>
      </c>
      <c r="E25" s="146">
        <v>3.5</v>
      </c>
      <c r="F25" s="146">
        <v>3.48</v>
      </c>
      <c r="G25" s="146">
        <v>3.5</v>
      </c>
      <c r="H25" s="146">
        <v>3.5</v>
      </c>
      <c r="I25" s="146">
        <v>3.48</v>
      </c>
      <c r="J25" s="146">
        <v>3.46</v>
      </c>
      <c r="K25" s="143">
        <v>0.57999999999999996</v>
      </c>
      <c r="L25" s="141">
        <v>2</v>
      </c>
      <c r="M25" s="142">
        <v>525000</v>
      </c>
      <c r="N25" s="142">
        <v>1837000</v>
      </c>
      <c r="O25" s="145"/>
    </row>
    <row r="26" spans="2:15" ht="12" customHeight="1" x14ac:dyDescent="0.2">
      <c r="B26" s="47" t="s">
        <v>99</v>
      </c>
      <c r="C26" s="49" t="s">
        <v>172</v>
      </c>
      <c r="D26" s="146">
        <v>0.87</v>
      </c>
      <c r="E26" s="146">
        <v>0.87</v>
      </c>
      <c r="F26" s="146">
        <v>0.86</v>
      </c>
      <c r="G26" s="146">
        <v>0.86</v>
      </c>
      <c r="H26" s="146">
        <v>0.86</v>
      </c>
      <c r="I26" s="146">
        <v>0.87</v>
      </c>
      <c r="J26" s="146">
        <v>0.87</v>
      </c>
      <c r="K26" s="143">
        <v>0</v>
      </c>
      <c r="L26" s="141">
        <v>9</v>
      </c>
      <c r="M26" s="142">
        <v>28750000</v>
      </c>
      <c r="N26" s="142">
        <v>24799170</v>
      </c>
      <c r="O26" s="145"/>
    </row>
    <row r="27" spans="2:15" ht="12" customHeight="1" x14ac:dyDescent="0.2">
      <c r="B27" s="47" t="s">
        <v>169</v>
      </c>
      <c r="C27" s="47" t="s">
        <v>168</v>
      </c>
      <c r="D27" s="146">
        <v>1.1499999999999999</v>
      </c>
      <c r="E27" s="146">
        <v>1.1499999999999999</v>
      </c>
      <c r="F27" s="146">
        <v>1.1499999999999999</v>
      </c>
      <c r="G27" s="146">
        <v>1.1499999999999999</v>
      </c>
      <c r="H27" s="146">
        <v>1.1399999999999999</v>
      </c>
      <c r="I27" s="146">
        <v>1.1499999999999999</v>
      </c>
      <c r="J27" s="146">
        <v>1.1399999999999999</v>
      </c>
      <c r="K27" s="143">
        <v>0.88</v>
      </c>
      <c r="L27" s="141">
        <v>1</v>
      </c>
      <c r="M27" s="142">
        <v>200000</v>
      </c>
      <c r="N27" s="142">
        <v>230000</v>
      </c>
      <c r="O27" s="145"/>
    </row>
    <row r="28" spans="2:15" ht="12" customHeight="1" x14ac:dyDescent="0.2">
      <c r="B28" s="47" t="s">
        <v>82</v>
      </c>
      <c r="C28" s="49" t="s">
        <v>217</v>
      </c>
      <c r="D28" s="146">
        <v>0.88</v>
      </c>
      <c r="E28" s="146">
        <v>0.88</v>
      </c>
      <c r="F28" s="146">
        <v>0.88</v>
      </c>
      <c r="G28" s="146">
        <v>0.88</v>
      </c>
      <c r="H28" s="146">
        <v>0.88</v>
      </c>
      <c r="I28" s="146">
        <v>0.88</v>
      </c>
      <c r="J28" s="146">
        <v>0.88</v>
      </c>
      <c r="K28" s="143">
        <v>0</v>
      </c>
      <c r="L28" s="141">
        <v>16</v>
      </c>
      <c r="M28" s="142">
        <v>47750000</v>
      </c>
      <c r="N28" s="142">
        <v>42020000</v>
      </c>
      <c r="O28" s="145"/>
    </row>
    <row r="29" spans="2:15" ht="12" customHeight="1" x14ac:dyDescent="0.2">
      <c r="B29" s="47" t="s">
        <v>226</v>
      </c>
      <c r="C29" s="67" t="s">
        <v>227</v>
      </c>
      <c r="D29" s="146">
        <v>0.75</v>
      </c>
      <c r="E29" s="146">
        <v>0.75</v>
      </c>
      <c r="F29" s="146">
        <v>0.75</v>
      </c>
      <c r="G29" s="146">
        <v>0.75</v>
      </c>
      <c r="H29" s="146">
        <v>0.76</v>
      </c>
      <c r="I29" s="146">
        <v>0.75</v>
      </c>
      <c r="J29" s="146">
        <v>0.76</v>
      </c>
      <c r="K29" s="143">
        <v>-1.32</v>
      </c>
      <c r="L29" s="141">
        <v>4</v>
      </c>
      <c r="M29" s="142">
        <v>5500000</v>
      </c>
      <c r="N29" s="142">
        <v>4125000</v>
      </c>
      <c r="O29" s="145"/>
    </row>
    <row r="30" spans="2:15" ht="12" customHeight="1" x14ac:dyDescent="0.2">
      <c r="B30" s="47" t="s">
        <v>186</v>
      </c>
      <c r="C30" s="49" t="s">
        <v>187</v>
      </c>
      <c r="D30" s="146">
        <v>1.84</v>
      </c>
      <c r="E30" s="146">
        <v>1.84</v>
      </c>
      <c r="F30" s="146">
        <v>1.8</v>
      </c>
      <c r="G30" s="146">
        <v>1.81</v>
      </c>
      <c r="H30" s="146">
        <v>1.84</v>
      </c>
      <c r="I30" s="146">
        <v>1.8</v>
      </c>
      <c r="J30" s="146">
        <v>1.84</v>
      </c>
      <c r="K30" s="143">
        <v>-2.17</v>
      </c>
      <c r="L30" s="141">
        <v>19</v>
      </c>
      <c r="M30" s="142">
        <v>126362539</v>
      </c>
      <c r="N30" s="142">
        <v>228599072</v>
      </c>
      <c r="O30" s="145"/>
    </row>
    <row r="31" spans="2:15" ht="12" customHeight="1" x14ac:dyDescent="0.2">
      <c r="B31" s="47" t="s">
        <v>212</v>
      </c>
      <c r="C31" s="49" t="s">
        <v>213</v>
      </c>
      <c r="D31" s="146">
        <v>2.0499999999999998</v>
      </c>
      <c r="E31" s="146">
        <v>2.0499999999999998</v>
      </c>
      <c r="F31" s="146">
        <v>2.0499999999999998</v>
      </c>
      <c r="G31" s="146">
        <v>2.0499999999999998</v>
      </c>
      <c r="H31" s="146">
        <v>2.06</v>
      </c>
      <c r="I31" s="146">
        <v>2.0499999999999998</v>
      </c>
      <c r="J31" s="146">
        <v>2.06</v>
      </c>
      <c r="K31" s="143">
        <v>-0.49</v>
      </c>
      <c r="L31" s="141">
        <v>14</v>
      </c>
      <c r="M31" s="142">
        <v>38250000</v>
      </c>
      <c r="N31" s="142">
        <v>78412500</v>
      </c>
      <c r="O31" s="145"/>
    </row>
    <row r="32" spans="2:15" ht="12" customHeight="1" x14ac:dyDescent="0.2">
      <c r="B32" s="47" t="s">
        <v>26</v>
      </c>
      <c r="C32" s="49" t="s">
        <v>225</v>
      </c>
      <c r="D32" s="146">
        <v>0.85</v>
      </c>
      <c r="E32" s="146">
        <v>0.87</v>
      </c>
      <c r="F32" s="146">
        <v>0.84</v>
      </c>
      <c r="G32" s="146">
        <v>0.85</v>
      </c>
      <c r="H32" s="146">
        <v>0.85</v>
      </c>
      <c r="I32" s="146">
        <v>0.86</v>
      </c>
      <c r="J32" s="146">
        <v>0.85</v>
      </c>
      <c r="K32" s="143">
        <v>1.18</v>
      </c>
      <c r="L32" s="141">
        <v>5</v>
      </c>
      <c r="M32" s="142">
        <v>11150000</v>
      </c>
      <c r="N32" s="142">
        <v>9510500</v>
      </c>
      <c r="O32" s="145"/>
    </row>
    <row r="33" spans="2:15" ht="12" customHeight="1" x14ac:dyDescent="0.2">
      <c r="B33" s="47" t="s">
        <v>183</v>
      </c>
      <c r="C33" s="67" t="s">
        <v>193</v>
      </c>
      <c r="D33" s="146">
        <v>0.95</v>
      </c>
      <c r="E33" s="146">
        <v>0.95</v>
      </c>
      <c r="F33" s="146">
        <v>0.94</v>
      </c>
      <c r="G33" s="146">
        <v>0.94</v>
      </c>
      <c r="H33" s="146">
        <v>0.96</v>
      </c>
      <c r="I33" s="146">
        <v>0.95</v>
      </c>
      <c r="J33" s="146">
        <v>0.95</v>
      </c>
      <c r="K33" s="143">
        <v>0</v>
      </c>
      <c r="L33" s="141">
        <v>9</v>
      </c>
      <c r="M33" s="142">
        <v>22500000</v>
      </c>
      <c r="N33" s="142">
        <v>21230000</v>
      </c>
      <c r="O33" s="145"/>
    </row>
    <row r="34" spans="2:15" ht="12" customHeight="1" x14ac:dyDescent="0.2">
      <c r="B34" s="47" t="s">
        <v>28</v>
      </c>
      <c r="C34" s="93"/>
      <c r="D34" s="93"/>
      <c r="E34" s="93"/>
      <c r="F34" s="93"/>
      <c r="G34" s="93"/>
      <c r="H34" s="93"/>
      <c r="I34" s="93"/>
      <c r="J34" s="93"/>
      <c r="K34" s="93"/>
      <c r="L34" s="141">
        <v>237</v>
      </c>
      <c r="M34" s="142">
        <v>667580417</v>
      </c>
      <c r="N34" s="142">
        <v>1017750691</v>
      </c>
      <c r="O34" s="145"/>
    </row>
    <row r="35" spans="2:15" ht="12" customHeight="1" x14ac:dyDescent="0.2">
      <c r="B35" s="90" t="s">
        <v>234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2"/>
      <c r="O35" s="80"/>
    </row>
    <row r="36" spans="2:15" ht="12" customHeight="1" x14ac:dyDescent="0.2">
      <c r="B36" s="47" t="s">
        <v>29</v>
      </c>
      <c r="C36" s="56" t="s">
        <v>195</v>
      </c>
      <c r="D36" s="146">
        <v>1.24</v>
      </c>
      <c r="E36" s="146">
        <v>1.29</v>
      </c>
      <c r="F36" s="146">
        <v>1.24</v>
      </c>
      <c r="G36" s="146">
        <v>1.25</v>
      </c>
      <c r="H36" s="146">
        <v>1.24</v>
      </c>
      <c r="I36" s="146">
        <v>1.25</v>
      </c>
      <c r="J36" s="146">
        <v>1.24</v>
      </c>
      <c r="K36" s="143">
        <v>0.81</v>
      </c>
      <c r="L36" s="141">
        <v>5</v>
      </c>
      <c r="M36" s="142">
        <v>4764614</v>
      </c>
      <c r="N36" s="142">
        <v>5941414</v>
      </c>
      <c r="O36" s="149"/>
    </row>
    <row r="37" spans="2:15" ht="12" customHeight="1" x14ac:dyDescent="0.2">
      <c r="B37" s="47" t="s">
        <v>30</v>
      </c>
      <c r="C37" s="56" t="s">
        <v>166</v>
      </c>
      <c r="D37" s="146">
        <v>2.34</v>
      </c>
      <c r="E37" s="146">
        <v>2.34</v>
      </c>
      <c r="F37" s="146">
        <v>2.3199999999999998</v>
      </c>
      <c r="G37" s="146">
        <v>2.3199999999999998</v>
      </c>
      <c r="H37" s="146">
        <v>2.29</v>
      </c>
      <c r="I37" s="146">
        <v>2.3199999999999998</v>
      </c>
      <c r="J37" s="146">
        <v>2.3199999999999998</v>
      </c>
      <c r="K37" s="143">
        <v>0</v>
      </c>
      <c r="L37" s="141">
        <v>4</v>
      </c>
      <c r="M37" s="142">
        <v>305129</v>
      </c>
      <c r="N37" s="142">
        <v>708799</v>
      </c>
      <c r="O37" s="149"/>
    </row>
    <row r="38" spans="2:15" ht="12" customHeight="1" x14ac:dyDescent="0.2">
      <c r="B38" s="47" t="s">
        <v>83</v>
      </c>
      <c r="C38" s="45" t="s">
        <v>198</v>
      </c>
      <c r="D38" s="146">
        <v>0.93</v>
      </c>
      <c r="E38" s="146">
        <v>0.95</v>
      </c>
      <c r="F38" s="146">
        <v>0.93</v>
      </c>
      <c r="G38" s="146">
        <v>0.94</v>
      </c>
      <c r="H38" s="146">
        <v>0.93</v>
      </c>
      <c r="I38" s="146">
        <v>0.94</v>
      </c>
      <c r="J38" s="146">
        <v>0.93</v>
      </c>
      <c r="K38" s="143">
        <v>1.08</v>
      </c>
      <c r="L38" s="141">
        <v>8</v>
      </c>
      <c r="M38" s="142">
        <v>5155000</v>
      </c>
      <c r="N38" s="142">
        <v>4845650</v>
      </c>
      <c r="O38" s="149"/>
    </row>
    <row r="39" spans="2:15" ht="12" customHeight="1" x14ac:dyDescent="0.2">
      <c r="B39" s="47" t="s">
        <v>147</v>
      </c>
      <c r="C39" s="56" t="s">
        <v>148</v>
      </c>
      <c r="D39" s="146">
        <v>0.73</v>
      </c>
      <c r="E39" s="146">
        <v>0.73</v>
      </c>
      <c r="F39" s="146">
        <v>0.73</v>
      </c>
      <c r="G39" s="146">
        <v>0.73</v>
      </c>
      <c r="H39" s="146">
        <v>0.71</v>
      </c>
      <c r="I39" s="146">
        <v>0.73</v>
      </c>
      <c r="J39" s="146">
        <v>0.73</v>
      </c>
      <c r="K39" s="143">
        <v>0</v>
      </c>
      <c r="L39" s="141">
        <v>1</v>
      </c>
      <c r="M39" s="142">
        <v>18655</v>
      </c>
      <c r="N39" s="142">
        <v>13618</v>
      </c>
      <c r="O39" s="149"/>
    </row>
    <row r="40" spans="2:15" ht="12" customHeight="1" x14ac:dyDescent="0.2">
      <c r="B40" s="47" t="s">
        <v>235</v>
      </c>
      <c r="C40" s="94"/>
      <c r="D40" s="95"/>
      <c r="E40" s="95"/>
      <c r="F40" s="95"/>
      <c r="G40" s="95"/>
      <c r="H40" s="95"/>
      <c r="I40" s="95"/>
      <c r="J40" s="95"/>
      <c r="K40" s="96"/>
      <c r="L40" s="141">
        <v>18</v>
      </c>
      <c r="M40" s="142">
        <v>10243398</v>
      </c>
      <c r="N40" s="142">
        <v>11509481</v>
      </c>
      <c r="O40" s="149"/>
    </row>
    <row r="41" spans="2:15" ht="12" customHeight="1" x14ac:dyDescent="0.2">
      <c r="B41" s="90" t="s">
        <v>33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2"/>
    </row>
    <row r="42" spans="2:15" ht="12" customHeight="1" x14ac:dyDescent="0.2">
      <c r="B42" s="47" t="s">
        <v>110</v>
      </c>
      <c r="C42" s="47" t="s">
        <v>144</v>
      </c>
      <c r="D42" s="146">
        <v>13.6</v>
      </c>
      <c r="E42" s="146">
        <v>13.6</v>
      </c>
      <c r="F42" s="146">
        <v>13.6</v>
      </c>
      <c r="G42" s="146">
        <v>13.6</v>
      </c>
      <c r="H42" s="146">
        <v>13.53</v>
      </c>
      <c r="I42" s="146">
        <v>13.6</v>
      </c>
      <c r="J42" s="146">
        <v>13.7</v>
      </c>
      <c r="K42" s="143">
        <v>-0.73</v>
      </c>
      <c r="L42" s="141">
        <v>1</v>
      </c>
      <c r="M42" s="142">
        <v>75751</v>
      </c>
      <c r="N42" s="142">
        <v>1030214</v>
      </c>
    </row>
    <row r="43" spans="2:15" ht="12" customHeight="1" x14ac:dyDescent="0.2">
      <c r="B43" s="33" t="s">
        <v>34</v>
      </c>
      <c r="C43" s="39" t="s">
        <v>143</v>
      </c>
      <c r="D43" s="146">
        <v>2.56</v>
      </c>
      <c r="E43" s="146">
        <v>2.6</v>
      </c>
      <c r="F43" s="146">
        <v>2.56</v>
      </c>
      <c r="G43" s="146">
        <v>2.58</v>
      </c>
      <c r="H43" s="146">
        <v>2.5299999999999998</v>
      </c>
      <c r="I43" s="146">
        <v>2.57</v>
      </c>
      <c r="J43" s="146">
        <v>2.5299999999999998</v>
      </c>
      <c r="K43" s="143">
        <v>1.58</v>
      </c>
      <c r="L43" s="141">
        <v>12</v>
      </c>
      <c r="M43" s="142">
        <v>7251353</v>
      </c>
      <c r="N43" s="142">
        <v>18726491</v>
      </c>
      <c r="O43" s="150"/>
    </row>
    <row r="44" spans="2:15" ht="12" customHeight="1" x14ac:dyDescent="0.2">
      <c r="B44" s="47" t="s">
        <v>109</v>
      </c>
      <c r="C44" s="47" t="s">
        <v>151</v>
      </c>
      <c r="D44" s="146">
        <v>2.7</v>
      </c>
      <c r="E44" s="146">
        <v>2.7</v>
      </c>
      <c r="F44" s="146">
        <v>2.7</v>
      </c>
      <c r="G44" s="146">
        <v>2.7</v>
      </c>
      <c r="H44" s="146">
        <v>2.97</v>
      </c>
      <c r="I44" s="146">
        <v>2.7</v>
      </c>
      <c r="J44" s="146">
        <v>3</v>
      </c>
      <c r="K44" s="143">
        <v>-10</v>
      </c>
      <c r="L44" s="141">
        <v>1</v>
      </c>
      <c r="M44" s="142">
        <v>348000</v>
      </c>
      <c r="N44" s="142">
        <v>939600</v>
      </c>
      <c r="O44" s="150"/>
    </row>
    <row r="45" spans="2:15" ht="12" customHeight="1" x14ac:dyDescent="0.2">
      <c r="B45" s="47" t="s">
        <v>111</v>
      </c>
      <c r="C45" s="47" t="s">
        <v>170</v>
      </c>
      <c r="D45" s="146">
        <v>2.34</v>
      </c>
      <c r="E45" s="146">
        <v>2.34</v>
      </c>
      <c r="F45" s="146">
        <v>2.34</v>
      </c>
      <c r="G45" s="146">
        <v>2.34</v>
      </c>
      <c r="H45" s="146">
        <v>2.25</v>
      </c>
      <c r="I45" s="146">
        <v>2.34</v>
      </c>
      <c r="J45" s="146">
        <v>2.34</v>
      </c>
      <c r="K45" s="143">
        <v>0</v>
      </c>
      <c r="L45" s="141">
        <v>1</v>
      </c>
      <c r="M45" s="142">
        <v>250000</v>
      </c>
      <c r="N45" s="142">
        <v>585000</v>
      </c>
      <c r="O45" s="150"/>
    </row>
    <row r="46" spans="2:15" ht="12" customHeight="1" x14ac:dyDescent="0.2">
      <c r="B46" s="33" t="s">
        <v>35</v>
      </c>
      <c r="C46" s="39" t="s">
        <v>194</v>
      </c>
      <c r="D46" s="146">
        <v>5.07</v>
      </c>
      <c r="E46" s="146">
        <v>5.15</v>
      </c>
      <c r="F46" s="146">
        <v>5.04</v>
      </c>
      <c r="G46" s="146">
        <v>5.0999999999999996</v>
      </c>
      <c r="H46" s="146">
        <v>5.07</v>
      </c>
      <c r="I46" s="146">
        <v>5.0999999999999996</v>
      </c>
      <c r="J46" s="146">
        <v>5.05</v>
      </c>
      <c r="K46" s="143">
        <v>0.99</v>
      </c>
      <c r="L46" s="141">
        <v>22</v>
      </c>
      <c r="M46" s="142">
        <v>12235000</v>
      </c>
      <c r="N46" s="142">
        <v>62352400</v>
      </c>
      <c r="O46" s="150"/>
    </row>
    <row r="47" spans="2:15" ht="12" customHeight="1" x14ac:dyDescent="0.2">
      <c r="B47" s="47" t="s">
        <v>185</v>
      </c>
      <c r="C47" s="47" t="s">
        <v>175</v>
      </c>
      <c r="D47" s="146">
        <v>48</v>
      </c>
      <c r="E47" s="146">
        <v>48</v>
      </c>
      <c r="F47" s="146">
        <v>46</v>
      </c>
      <c r="G47" s="146">
        <v>46.67</v>
      </c>
      <c r="H47" s="146">
        <v>48</v>
      </c>
      <c r="I47" s="146">
        <v>46</v>
      </c>
      <c r="J47" s="146">
        <v>48</v>
      </c>
      <c r="K47" s="143">
        <v>-4.17</v>
      </c>
      <c r="L47" s="141">
        <v>6</v>
      </c>
      <c r="M47" s="142">
        <v>108775</v>
      </c>
      <c r="N47" s="142">
        <v>5076200</v>
      </c>
      <c r="O47" s="150"/>
    </row>
    <row r="48" spans="2:15" ht="12" customHeight="1" x14ac:dyDescent="0.2">
      <c r="B48" s="33" t="s">
        <v>85</v>
      </c>
      <c r="C48" s="39" t="s">
        <v>192</v>
      </c>
      <c r="D48" s="146">
        <v>7.12</v>
      </c>
      <c r="E48" s="146">
        <v>7.3</v>
      </c>
      <c r="F48" s="146">
        <v>7.12</v>
      </c>
      <c r="G48" s="146">
        <v>7.24</v>
      </c>
      <c r="H48" s="146">
        <v>7.06</v>
      </c>
      <c r="I48" s="146">
        <v>7.3</v>
      </c>
      <c r="J48" s="146">
        <v>7.11</v>
      </c>
      <c r="K48" s="143">
        <v>2.67</v>
      </c>
      <c r="L48" s="141">
        <v>20</v>
      </c>
      <c r="M48" s="142">
        <v>2202272</v>
      </c>
      <c r="N48" s="142">
        <v>15951661</v>
      </c>
      <c r="O48" s="150"/>
    </row>
    <row r="49" spans="2:15" ht="12" customHeight="1" x14ac:dyDescent="0.2">
      <c r="B49" s="33" t="s">
        <v>36</v>
      </c>
      <c r="C49" s="83"/>
      <c r="D49" s="84"/>
      <c r="E49" s="84"/>
      <c r="F49" s="84"/>
      <c r="G49" s="84"/>
      <c r="H49" s="84"/>
      <c r="I49" s="84"/>
      <c r="J49" s="84"/>
      <c r="K49" s="85"/>
      <c r="L49" s="141">
        <v>63</v>
      </c>
      <c r="M49" s="142">
        <v>22471151</v>
      </c>
      <c r="N49" s="142">
        <v>104661566</v>
      </c>
      <c r="O49" s="150"/>
    </row>
    <row r="50" spans="2:15" ht="12" customHeight="1" x14ac:dyDescent="0.2">
      <c r="B50" s="90" t="s">
        <v>37</v>
      </c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2"/>
      <c r="O50" s="77"/>
    </row>
    <row r="51" spans="2:15" ht="12" customHeight="1" x14ac:dyDescent="0.2">
      <c r="B51" s="47" t="s">
        <v>236</v>
      </c>
      <c r="C51" s="47" t="s">
        <v>237</v>
      </c>
      <c r="D51" s="146">
        <v>2.13</v>
      </c>
      <c r="E51" s="146">
        <v>2.13</v>
      </c>
      <c r="F51" s="146">
        <v>2.13</v>
      </c>
      <c r="G51" s="146">
        <v>2.13</v>
      </c>
      <c r="H51" s="146">
        <v>2.19</v>
      </c>
      <c r="I51" s="146">
        <v>2.13</v>
      </c>
      <c r="J51" s="146">
        <v>2.1800000000000002</v>
      </c>
      <c r="K51" s="143">
        <v>-2.29</v>
      </c>
      <c r="L51" s="141">
        <v>3</v>
      </c>
      <c r="M51" s="142">
        <v>1844923</v>
      </c>
      <c r="N51" s="142">
        <v>3929686</v>
      </c>
      <c r="O51" s="151"/>
    </row>
    <row r="52" spans="2:15" ht="12" customHeight="1" x14ac:dyDescent="0.2">
      <c r="B52" s="47" t="s">
        <v>40</v>
      </c>
      <c r="C52" s="39" t="s">
        <v>218</v>
      </c>
      <c r="D52" s="146">
        <v>2.61</v>
      </c>
      <c r="E52" s="146">
        <v>2.61</v>
      </c>
      <c r="F52" s="146">
        <v>2.6</v>
      </c>
      <c r="G52" s="146">
        <v>2.6</v>
      </c>
      <c r="H52" s="146">
        <v>2.88</v>
      </c>
      <c r="I52" s="146">
        <v>2.6</v>
      </c>
      <c r="J52" s="146">
        <v>2.88</v>
      </c>
      <c r="K52" s="143">
        <v>-9.7200000000000006</v>
      </c>
      <c r="L52" s="141">
        <v>7</v>
      </c>
      <c r="M52" s="142">
        <v>2450000</v>
      </c>
      <c r="N52" s="142">
        <v>6375000</v>
      </c>
      <c r="O52" s="151"/>
    </row>
    <row r="53" spans="2:15" ht="12" customHeight="1" x14ac:dyDescent="0.2">
      <c r="B53" s="47" t="s">
        <v>115</v>
      </c>
      <c r="C53" s="47" t="s">
        <v>149</v>
      </c>
      <c r="D53" s="146">
        <v>4.6100000000000003</v>
      </c>
      <c r="E53" s="146">
        <v>4.6100000000000003</v>
      </c>
      <c r="F53" s="146">
        <v>4.6100000000000003</v>
      </c>
      <c r="G53" s="146">
        <v>4.6100000000000003</v>
      </c>
      <c r="H53" s="146">
        <v>4.5999999999999996</v>
      </c>
      <c r="I53" s="146">
        <v>4.6100000000000003</v>
      </c>
      <c r="J53" s="146">
        <v>4.5999999999999996</v>
      </c>
      <c r="K53" s="143">
        <v>0.22</v>
      </c>
      <c r="L53" s="141">
        <v>2</v>
      </c>
      <c r="M53" s="142">
        <v>68466</v>
      </c>
      <c r="N53" s="142">
        <v>315628</v>
      </c>
      <c r="O53" s="151"/>
    </row>
    <row r="54" spans="2:15" ht="12" customHeight="1" x14ac:dyDescent="0.2">
      <c r="B54" s="33" t="s">
        <v>87</v>
      </c>
      <c r="C54" s="39" t="s">
        <v>152</v>
      </c>
      <c r="D54" s="146">
        <v>1.25</v>
      </c>
      <c r="E54" s="146">
        <v>1.25</v>
      </c>
      <c r="F54" s="146">
        <v>1.25</v>
      </c>
      <c r="G54" s="146">
        <v>1.25</v>
      </c>
      <c r="H54" s="146">
        <v>1.25</v>
      </c>
      <c r="I54" s="146">
        <v>1.25</v>
      </c>
      <c r="J54" s="146">
        <v>1.26</v>
      </c>
      <c r="K54" s="143">
        <v>-0.79</v>
      </c>
      <c r="L54" s="141">
        <v>13</v>
      </c>
      <c r="M54" s="142">
        <v>30000000</v>
      </c>
      <c r="N54" s="142">
        <v>37500000</v>
      </c>
      <c r="O54" s="151"/>
    </row>
    <row r="55" spans="2:15" ht="12" customHeight="1" x14ac:dyDescent="0.2">
      <c r="B55" s="33" t="s">
        <v>42</v>
      </c>
      <c r="C55" s="33" t="s">
        <v>233</v>
      </c>
      <c r="D55" s="146">
        <v>0.79</v>
      </c>
      <c r="E55" s="146">
        <v>0.8</v>
      </c>
      <c r="F55" s="146">
        <v>0.78</v>
      </c>
      <c r="G55" s="146">
        <v>0.79</v>
      </c>
      <c r="H55" s="146">
        <v>0.79</v>
      </c>
      <c r="I55" s="146">
        <v>0.8</v>
      </c>
      <c r="J55" s="146">
        <v>0.77</v>
      </c>
      <c r="K55" s="143">
        <v>3.9</v>
      </c>
      <c r="L55" s="141">
        <v>41</v>
      </c>
      <c r="M55" s="142">
        <v>125550000</v>
      </c>
      <c r="N55" s="142">
        <v>99539500</v>
      </c>
      <c r="O55" s="151"/>
    </row>
    <row r="56" spans="2:15" ht="12" customHeight="1" x14ac:dyDescent="0.2">
      <c r="B56" s="47" t="s">
        <v>43</v>
      </c>
      <c r="C56" s="47" t="s">
        <v>44</v>
      </c>
      <c r="D56" s="146">
        <v>0.75</v>
      </c>
      <c r="E56" s="146">
        <v>0.78</v>
      </c>
      <c r="F56" s="146">
        <v>0.75</v>
      </c>
      <c r="G56" s="146">
        <v>0.77</v>
      </c>
      <c r="H56" s="146">
        <v>0.76</v>
      </c>
      <c r="I56" s="146">
        <v>0.77</v>
      </c>
      <c r="J56" s="146">
        <v>0.76</v>
      </c>
      <c r="K56" s="143">
        <v>1.32</v>
      </c>
      <c r="L56" s="141">
        <v>49</v>
      </c>
      <c r="M56" s="142">
        <v>116543130</v>
      </c>
      <c r="N56" s="142">
        <v>89666143</v>
      </c>
      <c r="O56" s="151"/>
    </row>
    <row r="57" spans="2:15" ht="12" customHeight="1" x14ac:dyDescent="0.2">
      <c r="B57" s="33" t="s">
        <v>88</v>
      </c>
      <c r="C57" s="39" t="s">
        <v>232</v>
      </c>
      <c r="D57" s="146">
        <v>2.0499999999999998</v>
      </c>
      <c r="E57" s="146">
        <v>2.0699999999999998</v>
      </c>
      <c r="F57" s="146">
        <v>2.0499999999999998</v>
      </c>
      <c r="G57" s="146">
        <v>2.0499999999999998</v>
      </c>
      <c r="H57" s="146">
        <v>2.06</v>
      </c>
      <c r="I57" s="146">
        <v>2.06</v>
      </c>
      <c r="J57" s="146">
        <v>2.0499999999999998</v>
      </c>
      <c r="K57" s="143">
        <v>0.49</v>
      </c>
      <c r="L57" s="141">
        <v>23</v>
      </c>
      <c r="M57" s="142">
        <v>17890472</v>
      </c>
      <c r="N57" s="142">
        <v>36755301</v>
      </c>
      <c r="O57" s="151"/>
    </row>
    <row r="58" spans="2:15" ht="12" customHeight="1" x14ac:dyDescent="0.2">
      <c r="B58" s="47" t="s">
        <v>47</v>
      </c>
      <c r="C58" s="39" t="s">
        <v>173</v>
      </c>
      <c r="D58" s="146">
        <v>2.52</v>
      </c>
      <c r="E58" s="146">
        <v>2.56</v>
      </c>
      <c r="F58" s="146">
        <v>2.52</v>
      </c>
      <c r="G58" s="146">
        <v>2.5499999999999998</v>
      </c>
      <c r="H58" s="146">
        <v>2.5</v>
      </c>
      <c r="I58" s="146">
        <v>2.56</v>
      </c>
      <c r="J58" s="146">
        <v>2.5</v>
      </c>
      <c r="K58" s="143">
        <v>2.4</v>
      </c>
      <c r="L58" s="141">
        <v>6</v>
      </c>
      <c r="M58" s="142">
        <v>401386</v>
      </c>
      <c r="N58" s="142">
        <v>1024102</v>
      </c>
      <c r="O58" s="151"/>
    </row>
    <row r="59" spans="2:15" ht="12" customHeight="1" x14ac:dyDescent="0.2">
      <c r="B59" s="47" t="s">
        <v>49</v>
      </c>
      <c r="C59" s="39" t="s">
        <v>207</v>
      </c>
      <c r="D59" s="146">
        <v>1.93</v>
      </c>
      <c r="E59" s="146">
        <v>1.93</v>
      </c>
      <c r="F59" s="146">
        <v>1.93</v>
      </c>
      <c r="G59" s="146">
        <v>1.93</v>
      </c>
      <c r="H59" s="146">
        <v>1.91</v>
      </c>
      <c r="I59" s="146">
        <v>1.93</v>
      </c>
      <c r="J59" s="146">
        <v>1.9</v>
      </c>
      <c r="K59" s="143">
        <v>1.58</v>
      </c>
      <c r="L59" s="141">
        <v>1</v>
      </c>
      <c r="M59" s="142">
        <v>30000000</v>
      </c>
      <c r="N59" s="142">
        <v>57900000</v>
      </c>
      <c r="O59" s="151"/>
    </row>
    <row r="60" spans="2:15" ht="12" customHeight="1" x14ac:dyDescent="0.2">
      <c r="B60" s="47" t="s">
        <v>90</v>
      </c>
      <c r="C60" s="39" t="s">
        <v>182</v>
      </c>
      <c r="D60" s="146">
        <v>6.16</v>
      </c>
      <c r="E60" s="146">
        <v>6.16</v>
      </c>
      <c r="F60" s="146">
        <v>6.05</v>
      </c>
      <c r="G60" s="146">
        <v>6.09</v>
      </c>
      <c r="H60" s="146">
        <v>6.2</v>
      </c>
      <c r="I60" s="146">
        <v>6.05</v>
      </c>
      <c r="J60" s="146">
        <v>6.25</v>
      </c>
      <c r="K60" s="143">
        <v>-3.2</v>
      </c>
      <c r="L60" s="141">
        <v>4</v>
      </c>
      <c r="M60" s="142">
        <v>14310000</v>
      </c>
      <c r="N60" s="142">
        <v>87126600</v>
      </c>
      <c r="O60" s="151"/>
    </row>
    <row r="61" spans="2:15" ht="12" customHeight="1" x14ac:dyDescent="0.2">
      <c r="B61" s="47" t="s">
        <v>91</v>
      </c>
      <c r="C61" s="47" t="s">
        <v>191</v>
      </c>
      <c r="D61" s="146">
        <v>1.1000000000000001</v>
      </c>
      <c r="E61" s="146">
        <v>1.1000000000000001</v>
      </c>
      <c r="F61" s="146">
        <v>1.1000000000000001</v>
      </c>
      <c r="G61" s="146">
        <v>1.1000000000000001</v>
      </c>
      <c r="H61" s="146">
        <v>1.1000000000000001</v>
      </c>
      <c r="I61" s="146">
        <v>1.1000000000000001</v>
      </c>
      <c r="J61" s="146">
        <v>1.1000000000000001</v>
      </c>
      <c r="K61" s="143">
        <v>0</v>
      </c>
      <c r="L61" s="141">
        <v>3</v>
      </c>
      <c r="M61" s="142">
        <v>789475</v>
      </c>
      <c r="N61" s="142">
        <v>868423</v>
      </c>
      <c r="O61" s="81"/>
    </row>
    <row r="62" spans="2:15" ht="12" customHeight="1" x14ac:dyDescent="0.2">
      <c r="B62" s="47" t="s">
        <v>89</v>
      </c>
      <c r="C62" s="47" t="s">
        <v>160</v>
      </c>
      <c r="D62" s="146">
        <v>1.35</v>
      </c>
      <c r="E62" s="146">
        <v>1.35</v>
      </c>
      <c r="F62" s="146">
        <v>1.35</v>
      </c>
      <c r="G62" s="146">
        <v>1.35</v>
      </c>
      <c r="H62" s="146">
        <v>1.35</v>
      </c>
      <c r="I62" s="146">
        <v>1.35</v>
      </c>
      <c r="J62" s="146">
        <v>1.35</v>
      </c>
      <c r="K62" s="143">
        <v>0</v>
      </c>
      <c r="L62" s="141">
        <v>2</v>
      </c>
      <c r="M62" s="142">
        <v>81360</v>
      </c>
      <c r="N62" s="142">
        <v>109836</v>
      </c>
      <c r="O62" s="81"/>
    </row>
    <row r="63" spans="2:15" ht="12" customHeight="1" x14ac:dyDescent="0.2">
      <c r="B63" s="33" t="s">
        <v>50</v>
      </c>
      <c r="C63" s="83"/>
      <c r="D63" s="84"/>
      <c r="E63" s="84"/>
      <c r="F63" s="84"/>
      <c r="G63" s="84"/>
      <c r="H63" s="84"/>
      <c r="I63" s="84"/>
      <c r="J63" s="84"/>
      <c r="K63" s="85"/>
      <c r="L63" s="141">
        <v>154</v>
      </c>
      <c r="M63" s="142">
        <v>339929212</v>
      </c>
      <c r="N63" s="142">
        <v>421110219</v>
      </c>
      <c r="O63" s="81"/>
    </row>
    <row r="64" spans="2:15" ht="12" customHeight="1" x14ac:dyDescent="0.2">
      <c r="B64" s="90" t="s">
        <v>51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2"/>
      <c r="O64" s="81"/>
    </row>
    <row r="65" spans="2:15" ht="12" customHeight="1" x14ac:dyDescent="0.2">
      <c r="B65" s="47" t="s">
        <v>117</v>
      </c>
      <c r="C65" s="39" t="s">
        <v>240</v>
      </c>
      <c r="D65" s="146">
        <v>26</v>
      </c>
      <c r="E65" s="146">
        <v>26.5</v>
      </c>
      <c r="F65" s="146">
        <v>26</v>
      </c>
      <c r="G65" s="146">
        <v>26.22</v>
      </c>
      <c r="H65" s="146">
        <v>24.82</v>
      </c>
      <c r="I65" s="146">
        <v>26</v>
      </c>
      <c r="J65" s="146">
        <v>24.8</v>
      </c>
      <c r="K65" s="143">
        <v>4.84</v>
      </c>
      <c r="L65" s="141">
        <v>6</v>
      </c>
      <c r="M65" s="142">
        <v>450000</v>
      </c>
      <c r="N65" s="142">
        <v>11800000</v>
      </c>
      <c r="O65" s="152"/>
    </row>
    <row r="66" spans="2:15" ht="12" customHeight="1" x14ac:dyDescent="0.2">
      <c r="B66" s="47" t="s">
        <v>54</v>
      </c>
      <c r="C66" s="39" t="s">
        <v>171</v>
      </c>
      <c r="D66" s="146">
        <v>29.6</v>
      </c>
      <c r="E66" s="146">
        <v>29.65</v>
      </c>
      <c r="F66" s="146">
        <v>29.55</v>
      </c>
      <c r="G66" s="146">
        <v>29.6</v>
      </c>
      <c r="H66" s="146">
        <v>30.45</v>
      </c>
      <c r="I66" s="146">
        <v>29.65</v>
      </c>
      <c r="J66" s="146">
        <v>30.5</v>
      </c>
      <c r="K66" s="143">
        <v>-2.79</v>
      </c>
      <c r="L66" s="141">
        <v>5</v>
      </c>
      <c r="M66" s="142">
        <v>250000</v>
      </c>
      <c r="N66" s="142">
        <v>7399000</v>
      </c>
      <c r="O66" s="152"/>
    </row>
    <row r="67" spans="2:15" ht="12" customHeight="1" x14ac:dyDescent="0.2">
      <c r="B67" s="47" t="s">
        <v>55</v>
      </c>
      <c r="C67" s="39" t="s">
        <v>239</v>
      </c>
      <c r="D67" s="146">
        <v>8.9499999999999993</v>
      </c>
      <c r="E67" s="146">
        <v>8.9499999999999993</v>
      </c>
      <c r="F67" s="146">
        <v>8.6999999999999993</v>
      </c>
      <c r="G67" s="146">
        <v>8.8000000000000007</v>
      </c>
      <c r="H67" s="146">
        <v>8.99</v>
      </c>
      <c r="I67" s="146">
        <v>8.85</v>
      </c>
      <c r="J67" s="146">
        <v>8.9499999999999993</v>
      </c>
      <c r="K67" s="143">
        <v>-1.1200000000000001</v>
      </c>
      <c r="L67" s="141">
        <v>34</v>
      </c>
      <c r="M67" s="142">
        <v>6033771</v>
      </c>
      <c r="N67" s="142">
        <v>53103271</v>
      </c>
      <c r="O67" s="152"/>
    </row>
    <row r="68" spans="2:15" ht="12" customHeight="1" x14ac:dyDescent="0.2">
      <c r="B68" s="71" t="s">
        <v>200</v>
      </c>
      <c r="C68" s="71" t="s">
        <v>201</v>
      </c>
      <c r="D68" s="146">
        <v>28.9</v>
      </c>
      <c r="E68" s="146">
        <v>28.9</v>
      </c>
      <c r="F68" s="146">
        <v>28.7</v>
      </c>
      <c r="G68" s="146">
        <v>28.73</v>
      </c>
      <c r="H68" s="146">
        <v>28.9</v>
      </c>
      <c r="I68" s="146">
        <v>28.75</v>
      </c>
      <c r="J68" s="146">
        <v>28.9</v>
      </c>
      <c r="K68" s="143">
        <v>-0.52</v>
      </c>
      <c r="L68" s="141">
        <v>3</v>
      </c>
      <c r="M68" s="142">
        <v>455000</v>
      </c>
      <c r="N68" s="142">
        <v>13072000</v>
      </c>
      <c r="O68" s="152"/>
    </row>
    <row r="69" spans="2:15" ht="12" customHeight="1" x14ac:dyDescent="0.2">
      <c r="B69" s="47" t="s">
        <v>57</v>
      </c>
      <c r="C69" s="47" t="s">
        <v>199</v>
      </c>
      <c r="D69" s="146">
        <v>4.2</v>
      </c>
      <c r="E69" s="146">
        <v>4.2</v>
      </c>
      <c r="F69" s="146">
        <v>4.1500000000000004</v>
      </c>
      <c r="G69" s="146">
        <v>4.1900000000000004</v>
      </c>
      <c r="H69" s="146">
        <v>4.22</v>
      </c>
      <c r="I69" s="146">
        <v>4.2</v>
      </c>
      <c r="J69" s="146">
        <v>4.2</v>
      </c>
      <c r="K69" s="143">
        <v>0</v>
      </c>
      <c r="L69" s="141">
        <v>17</v>
      </c>
      <c r="M69" s="142">
        <v>7000058</v>
      </c>
      <c r="N69" s="142">
        <v>29315691</v>
      </c>
      <c r="O69" s="152"/>
    </row>
    <row r="70" spans="2:15" ht="12" customHeight="1" x14ac:dyDescent="0.2">
      <c r="B70" s="47" t="s">
        <v>180</v>
      </c>
      <c r="C70" s="39" t="s">
        <v>181</v>
      </c>
      <c r="D70" s="146">
        <v>28</v>
      </c>
      <c r="E70" s="146">
        <v>28</v>
      </c>
      <c r="F70" s="146">
        <v>28</v>
      </c>
      <c r="G70" s="146">
        <v>28</v>
      </c>
      <c r="H70" s="146">
        <v>28</v>
      </c>
      <c r="I70" s="146">
        <v>28</v>
      </c>
      <c r="J70" s="146">
        <v>28</v>
      </c>
      <c r="K70" s="143">
        <v>0</v>
      </c>
      <c r="L70" s="141">
        <v>3</v>
      </c>
      <c r="M70" s="142">
        <v>200000</v>
      </c>
      <c r="N70" s="142">
        <v>5600000</v>
      </c>
      <c r="O70" s="152"/>
    </row>
    <row r="71" spans="2:15" ht="12" customHeight="1" x14ac:dyDescent="0.2">
      <c r="B71" s="33" t="s">
        <v>58</v>
      </c>
      <c r="C71" s="83"/>
      <c r="D71" s="84"/>
      <c r="E71" s="84"/>
      <c r="F71" s="84"/>
      <c r="G71" s="84"/>
      <c r="H71" s="84"/>
      <c r="I71" s="84"/>
      <c r="J71" s="84"/>
      <c r="K71" s="85"/>
      <c r="L71" s="141">
        <v>68</v>
      </c>
      <c r="M71" s="142">
        <v>14388829</v>
      </c>
      <c r="N71" s="142">
        <v>120289962</v>
      </c>
      <c r="O71" s="69"/>
    </row>
    <row r="72" spans="2:15" ht="12" customHeight="1" x14ac:dyDescent="0.2">
      <c r="B72" s="90" t="s">
        <v>120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2"/>
      <c r="O72" s="69"/>
    </row>
    <row r="73" spans="2:15" ht="12" customHeight="1" x14ac:dyDescent="0.2">
      <c r="B73" s="47" t="s">
        <v>123</v>
      </c>
      <c r="C73" s="39" t="s">
        <v>216</v>
      </c>
      <c r="D73" s="146">
        <v>1.22</v>
      </c>
      <c r="E73" s="146">
        <v>1.23</v>
      </c>
      <c r="F73" s="146">
        <v>1.22</v>
      </c>
      <c r="G73" s="146">
        <v>1.22</v>
      </c>
      <c r="H73" s="146">
        <v>1.22</v>
      </c>
      <c r="I73" s="146">
        <v>1.23</v>
      </c>
      <c r="J73" s="146">
        <v>1.22</v>
      </c>
      <c r="K73" s="143">
        <v>0.82</v>
      </c>
      <c r="L73" s="141">
        <v>7</v>
      </c>
      <c r="M73" s="142">
        <v>2224279</v>
      </c>
      <c r="N73" s="142">
        <v>2720863</v>
      </c>
      <c r="O73" s="153"/>
    </row>
    <row r="74" spans="2:15" ht="12" customHeight="1" x14ac:dyDescent="0.2">
      <c r="B74" s="47" t="s">
        <v>167</v>
      </c>
      <c r="C74" s="39" t="s">
        <v>220</v>
      </c>
      <c r="D74" s="146">
        <v>25</v>
      </c>
      <c r="E74" s="146">
        <v>25</v>
      </c>
      <c r="F74" s="146">
        <v>25</v>
      </c>
      <c r="G74" s="146">
        <v>25</v>
      </c>
      <c r="H74" s="146">
        <v>25</v>
      </c>
      <c r="I74" s="146">
        <v>25</v>
      </c>
      <c r="J74" s="146">
        <v>25</v>
      </c>
      <c r="K74" s="143">
        <v>0</v>
      </c>
      <c r="L74" s="141">
        <v>6</v>
      </c>
      <c r="M74" s="142">
        <v>125000</v>
      </c>
      <c r="N74" s="142">
        <v>3125000</v>
      </c>
      <c r="O74" s="153"/>
    </row>
    <row r="75" spans="2:15" ht="12" customHeight="1" x14ac:dyDescent="0.2">
      <c r="B75" s="47" t="s">
        <v>121</v>
      </c>
      <c r="C75" s="39" t="s">
        <v>221</v>
      </c>
      <c r="D75" s="146">
        <v>3.61</v>
      </c>
      <c r="E75" s="146">
        <v>3.61</v>
      </c>
      <c r="F75" s="146">
        <v>3.4</v>
      </c>
      <c r="G75" s="146">
        <v>3.49</v>
      </c>
      <c r="H75" s="146">
        <v>3.65</v>
      </c>
      <c r="I75" s="146">
        <v>3.4</v>
      </c>
      <c r="J75" s="146">
        <v>3.6</v>
      </c>
      <c r="K75" s="143">
        <v>-5.56</v>
      </c>
      <c r="L75" s="141">
        <v>13</v>
      </c>
      <c r="M75" s="142">
        <v>1922082</v>
      </c>
      <c r="N75" s="142">
        <v>6715995</v>
      </c>
      <c r="O75" s="153"/>
    </row>
    <row r="76" spans="2:15" ht="12" customHeight="1" x14ac:dyDescent="0.2">
      <c r="B76" s="33" t="s">
        <v>127</v>
      </c>
      <c r="C76" s="39" t="s">
        <v>222</v>
      </c>
      <c r="D76" s="146">
        <v>7.7</v>
      </c>
      <c r="E76" s="146">
        <v>7.77</v>
      </c>
      <c r="F76" s="146">
        <v>7.7</v>
      </c>
      <c r="G76" s="146">
        <v>7.76</v>
      </c>
      <c r="H76" s="146">
        <v>7.81</v>
      </c>
      <c r="I76" s="146">
        <v>7.77</v>
      </c>
      <c r="J76" s="146">
        <v>7.9</v>
      </c>
      <c r="K76" s="143">
        <v>-1.65</v>
      </c>
      <c r="L76" s="141">
        <v>4</v>
      </c>
      <c r="M76" s="142">
        <v>20025000</v>
      </c>
      <c r="N76" s="142">
        <v>155332500</v>
      </c>
      <c r="O76" s="153"/>
    </row>
    <row r="77" spans="2:15" ht="12" customHeight="1" x14ac:dyDescent="0.2">
      <c r="B77" s="47" t="s">
        <v>122</v>
      </c>
      <c r="C77" s="47" t="s">
        <v>223</v>
      </c>
      <c r="D77" s="146">
        <v>8.15</v>
      </c>
      <c r="E77" s="146">
        <v>8.15</v>
      </c>
      <c r="F77" s="146">
        <v>8.15</v>
      </c>
      <c r="G77" s="146">
        <v>8.15</v>
      </c>
      <c r="H77" s="146">
        <v>8.25</v>
      </c>
      <c r="I77" s="146">
        <v>8.15</v>
      </c>
      <c r="J77" s="146">
        <v>8.25</v>
      </c>
      <c r="K77" s="143">
        <v>-1.21</v>
      </c>
      <c r="L77" s="141">
        <v>2</v>
      </c>
      <c r="M77" s="142">
        <v>300000</v>
      </c>
      <c r="N77" s="142">
        <v>2445000</v>
      </c>
      <c r="O77" s="153"/>
    </row>
    <row r="78" spans="2:15" ht="12" customHeight="1" x14ac:dyDescent="0.2">
      <c r="B78" s="33" t="s">
        <v>136</v>
      </c>
      <c r="C78" s="83"/>
      <c r="D78" s="84"/>
      <c r="E78" s="84"/>
      <c r="F78" s="84"/>
      <c r="G78" s="84"/>
      <c r="H78" s="84"/>
      <c r="I78" s="84"/>
      <c r="J78" s="84"/>
      <c r="K78" s="85"/>
      <c r="L78" s="141">
        <v>32</v>
      </c>
      <c r="M78" s="142">
        <v>24596361</v>
      </c>
      <c r="N78" s="142">
        <v>170339358</v>
      </c>
      <c r="O78" s="153"/>
    </row>
    <row r="79" spans="2:15" ht="13.5" customHeight="1" x14ac:dyDescent="0.2">
      <c r="B79" s="42" t="s">
        <v>59</v>
      </c>
      <c r="C79" s="90"/>
      <c r="D79" s="91"/>
      <c r="E79" s="91"/>
      <c r="F79" s="91"/>
      <c r="G79" s="91"/>
      <c r="H79" s="91"/>
      <c r="I79" s="91"/>
      <c r="J79" s="91"/>
      <c r="K79" s="92"/>
      <c r="L79" s="141">
        <f>L34+L40+L49+L63+L71+L78</f>
        <v>572</v>
      </c>
      <c r="M79" s="142">
        <f>M34+M40+M49+M63+M71+M78</f>
        <v>1079209368</v>
      </c>
      <c r="N79" s="142">
        <f>N34+N40+N49+N63+N71+N78</f>
        <v>1845661277</v>
      </c>
      <c r="O79" s="70"/>
    </row>
    <row r="80" spans="2:15" ht="17.25" customHeight="1" x14ac:dyDescent="0.2">
      <c r="B80" s="78" t="s">
        <v>246</v>
      </c>
      <c r="C80" s="78"/>
      <c r="D80" s="78"/>
      <c r="E80" s="78"/>
      <c r="L80" s="154"/>
      <c r="M80" s="155"/>
      <c r="N80" s="155"/>
      <c r="O80" s="70"/>
    </row>
    <row r="81" spans="2:14" ht="17.25" customHeight="1" x14ac:dyDescent="0.2">
      <c r="B81" s="100" t="s">
        <v>60</v>
      </c>
      <c r="C81" s="100"/>
      <c r="D81" s="100"/>
      <c r="E81" s="100"/>
      <c r="F81" s="32"/>
      <c r="G81" s="32"/>
      <c r="H81" s="32"/>
      <c r="I81" s="102" t="s">
        <v>61</v>
      </c>
      <c r="J81" s="102"/>
      <c r="K81" s="102"/>
      <c r="L81" s="102"/>
      <c r="M81" s="102"/>
      <c r="N81" s="102"/>
    </row>
    <row r="82" spans="2:14" ht="27.75" customHeight="1" x14ac:dyDescent="0.2">
      <c r="B82" s="31" t="s">
        <v>62</v>
      </c>
      <c r="C82" s="31" t="s">
        <v>18</v>
      </c>
      <c r="D82" s="31" t="s">
        <v>63</v>
      </c>
      <c r="E82" s="31" t="s">
        <v>5</v>
      </c>
      <c r="F82" s="32"/>
      <c r="G82" s="32"/>
      <c r="H82" s="32"/>
      <c r="I82" s="97" t="s">
        <v>62</v>
      </c>
      <c r="J82" s="98"/>
      <c r="K82" s="99"/>
      <c r="L82" s="31" t="s">
        <v>18</v>
      </c>
      <c r="M82" s="31" t="s">
        <v>63</v>
      </c>
      <c r="N82" s="31" t="s">
        <v>5</v>
      </c>
    </row>
    <row r="83" spans="2:14" ht="15" customHeight="1" x14ac:dyDescent="0.2">
      <c r="B83" s="157" t="s">
        <v>117</v>
      </c>
      <c r="C83" s="147">
        <v>26</v>
      </c>
      <c r="D83" s="156">
        <v>4.84</v>
      </c>
      <c r="E83" s="160">
        <v>450000</v>
      </c>
      <c r="F83" s="32"/>
      <c r="G83" s="32"/>
      <c r="H83" s="32"/>
      <c r="I83" s="86" t="s">
        <v>109</v>
      </c>
      <c r="J83" s="87"/>
      <c r="K83" s="88"/>
      <c r="L83" s="147">
        <v>2.7</v>
      </c>
      <c r="M83" s="158">
        <v>-10</v>
      </c>
      <c r="N83" s="160">
        <v>348000</v>
      </c>
    </row>
    <row r="84" spans="2:14" ht="15" customHeight="1" x14ac:dyDescent="0.2">
      <c r="B84" s="157" t="s">
        <v>247</v>
      </c>
      <c r="C84" s="147">
        <v>0.8</v>
      </c>
      <c r="D84" s="156">
        <v>3.9</v>
      </c>
      <c r="E84" s="160">
        <v>125550000</v>
      </c>
      <c r="F84" s="32"/>
      <c r="G84" s="32"/>
      <c r="H84" s="32"/>
      <c r="I84" s="86" t="s">
        <v>40</v>
      </c>
      <c r="J84" s="87"/>
      <c r="K84" s="88"/>
      <c r="L84" s="147">
        <v>2.6</v>
      </c>
      <c r="M84" s="158">
        <v>-9.7200000000000006</v>
      </c>
      <c r="N84" s="160">
        <v>2450000</v>
      </c>
    </row>
    <row r="85" spans="2:14" ht="15" customHeight="1" x14ac:dyDescent="0.2">
      <c r="B85" s="157" t="s">
        <v>85</v>
      </c>
      <c r="C85" s="147">
        <v>7.3</v>
      </c>
      <c r="D85" s="156">
        <v>2.67</v>
      </c>
      <c r="E85" s="160">
        <v>2202272</v>
      </c>
      <c r="F85" s="32"/>
      <c r="G85" s="32"/>
      <c r="H85" s="32"/>
      <c r="I85" s="86" t="s">
        <v>121</v>
      </c>
      <c r="J85" s="87"/>
      <c r="K85" s="88"/>
      <c r="L85" s="147">
        <v>3.4</v>
      </c>
      <c r="M85" s="158">
        <v>-5.56</v>
      </c>
      <c r="N85" s="160">
        <v>1922082</v>
      </c>
    </row>
    <row r="86" spans="2:14" ht="15" customHeight="1" x14ac:dyDescent="0.2">
      <c r="B86" s="157" t="s">
        <v>47</v>
      </c>
      <c r="C86" s="147">
        <v>2.56</v>
      </c>
      <c r="D86" s="156">
        <v>2.4</v>
      </c>
      <c r="E86" s="160">
        <v>401386</v>
      </c>
      <c r="F86" s="32"/>
      <c r="G86" s="32"/>
      <c r="H86" s="32"/>
      <c r="I86" s="86" t="s">
        <v>185</v>
      </c>
      <c r="J86" s="87"/>
      <c r="K86" s="88"/>
      <c r="L86" s="147">
        <v>46</v>
      </c>
      <c r="M86" s="158">
        <v>-4.17</v>
      </c>
      <c r="N86" s="160">
        <v>108775</v>
      </c>
    </row>
    <row r="87" spans="2:14" ht="15" customHeight="1" x14ac:dyDescent="0.2">
      <c r="B87" s="157" t="s">
        <v>49</v>
      </c>
      <c r="C87" s="147">
        <v>1.93</v>
      </c>
      <c r="D87" s="156">
        <v>1.58</v>
      </c>
      <c r="E87" s="160">
        <v>30000000</v>
      </c>
      <c r="F87" s="32"/>
      <c r="G87" s="32"/>
      <c r="H87" s="32"/>
      <c r="I87" s="86" t="s">
        <v>90</v>
      </c>
      <c r="J87" s="87"/>
      <c r="K87" s="88"/>
      <c r="L87" s="147">
        <v>6.05</v>
      </c>
      <c r="M87" s="158">
        <v>-3.2</v>
      </c>
      <c r="N87" s="160">
        <v>14310000</v>
      </c>
    </row>
    <row r="88" spans="2:14" ht="15" customHeight="1" x14ac:dyDescent="0.2">
      <c r="B88" s="101" t="s">
        <v>5</v>
      </c>
      <c r="C88" s="101"/>
      <c r="D88" s="101"/>
      <c r="E88" s="101"/>
      <c r="F88" s="32"/>
      <c r="G88" s="32"/>
      <c r="H88" s="32"/>
      <c r="I88" s="100" t="s">
        <v>64</v>
      </c>
      <c r="J88" s="100"/>
      <c r="K88" s="100"/>
      <c r="L88" s="100"/>
      <c r="M88" s="100"/>
      <c r="N88" s="100"/>
    </row>
    <row r="89" spans="2:14" ht="27" customHeight="1" x14ac:dyDescent="0.2">
      <c r="B89" s="30" t="s">
        <v>62</v>
      </c>
      <c r="C89" s="31" t="s">
        <v>18</v>
      </c>
      <c r="D89" s="31" t="s">
        <v>65</v>
      </c>
      <c r="E89" s="31" t="s">
        <v>5</v>
      </c>
      <c r="F89" s="32"/>
      <c r="G89" s="32"/>
      <c r="H89" s="32"/>
      <c r="I89" s="97" t="s">
        <v>62</v>
      </c>
      <c r="J89" s="98"/>
      <c r="K89" s="99"/>
      <c r="L89" s="31" t="s">
        <v>18</v>
      </c>
      <c r="M89" s="31" t="s">
        <v>63</v>
      </c>
      <c r="N89" s="31" t="s">
        <v>22</v>
      </c>
    </row>
    <row r="90" spans="2:14" ht="15" customHeight="1" x14ac:dyDescent="0.2">
      <c r="B90" s="157" t="s">
        <v>251</v>
      </c>
      <c r="C90" s="147">
        <v>1.82</v>
      </c>
      <c r="D90" s="159">
        <v>0.55000000000000004</v>
      </c>
      <c r="E90" s="160">
        <v>247469932</v>
      </c>
      <c r="F90" s="32"/>
      <c r="G90" s="32"/>
      <c r="H90" s="32"/>
      <c r="I90" s="86" t="s">
        <v>249</v>
      </c>
      <c r="J90" s="87"/>
      <c r="K90" s="88"/>
      <c r="L90" s="147">
        <v>1.82</v>
      </c>
      <c r="M90" s="159">
        <v>0.55000000000000004</v>
      </c>
      <c r="N90" s="160">
        <v>448673425</v>
      </c>
    </row>
    <row r="91" spans="2:14" ht="15" customHeight="1" x14ac:dyDescent="0.2">
      <c r="B91" s="157" t="s">
        <v>248</v>
      </c>
      <c r="C91" s="147">
        <v>1.8</v>
      </c>
      <c r="D91" s="159">
        <v>-2.17</v>
      </c>
      <c r="E91" s="160">
        <v>126362539</v>
      </c>
      <c r="F91" s="32"/>
      <c r="G91" s="32"/>
      <c r="H91" s="32"/>
      <c r="I91" s="86" t="s">
        <v>248</v>
      </c>
      <c r="J91" s="87"/>
      <c r="K91" s="88"/>
      <c r="L91" s="147">
        <v>1.8</v>
      </c>
      <c r="M91" s="159">
        <v>-2.17</v>
      </c>
      <c r="N91" s="160">
        <v>228599072</v>
      </c>
    </row>
    <row r="92" spans="2:14" ht="15" customHeight="1" x14ac:dyDescent="0.2">
      <c r="B92" s="157" t="s">
        <v>247</v>
      </c>
      <c r="C92" s="147">
        <v>0.8</v>
      </c>
      <c r="D92" s="159">
        <v>3.9</v>
      </c>
      <c r="E92" s="160">
        <v>125550000</v>
      </c>
      <c r="F92" s="32"/>
      <c r="G92" s="32"/>
      <c r="H92" s="32"/>
      <c r="I92" s="86" t="s">
        <v>127</v>
      </c>
      <c r="J92" s="87"/>
      <c r="K92" s="88"/>
      <c r="L92" s="147">
        <v>7.77</v>
      </c>
      <c r="M92" s="159">
        <v>-1.65</v>
      </c>
      <c r="N92" s="160">
        <v>155332500</v>
      </c>
    </row>
    <row r="93" spans="2:14" ht="15" customHeight="1" x14ac:dyDescent="0.2">
      <c r="B93" s="157" t="s">
        <v>43</v>
      </c>
      <c r="C93" s="147">
        <v>0.77</v>
      </c>
      <c r="D93" s="159">
        <v>1.32</v>
      </c>
      <c r="E93" s="160">
        <v>116543130</v>
      </c>
      <c r="F93" s="32"/>
      <c r="G93" s="32"/>
      <c r="H93" s="32"/>
      <c r="I93" s="86" t="s">
        <v>247</v>
      </c>
      <c r="J93" s="87"/>
      <c r="K93" s="88"/>
      <c r="L93" s="147">
        <v>0.8</v>
      </c>
      <c r="M93" s="159">
        <v>3.9</v>
      </c>
      <c r="N93" s="160">
        <v>99539500</v>
      </c>
    </row>
    <row r="94" spans="2:14" ht="15" customHeight="1" x14ac:dyDescent="0.2">
      <c r="B94" s="157" t="s">
        <v>250</v>
      </c>
      <c r="C94" s="147">
        <v>0.95</v>
      </c>
      <c r="D94" s="159">
        <v>1.06</v>
      </c>
      <c r="E94" s="160">
        <v>104630502</v>
      </c>
      <c r="F94" s="32"/>
      <c r="G94" s="32"/>
      <c r="H94" s="32"/>
      <c r="I94" s="86" t="s">
        <v>250</v>
      </c>
      <c r="J94" s="87"/>
      <c r="K94" s="88"/>
      <c r="L94" s="147">
        <v>0.95</v>
      </c>
      <c r="M94" s="159">
        <v>1.06</v>
      </c>
      <c r="N94" s="160">
        <v>99393977</v>
      </c>
    </row>
    <row r="95" spans="2:14" ht="13.5" customHeight="1" x14ac:dyDescent="0.2"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2:14" ht="13.5" customHeight="1" x14ac:dyDescent="0.2">
      <c r="I96" s="72"/>
    </row>
    <row r="97" spans="9:10" ht="13.5" customHeight="1" x14ac:dyDescent="0.2">
      <c r="I97" s="161"/>
      <c r="J97" s="62"/>
    </row>
    <row r="98" spans="9:10" ht="10.5" customHeight="1" x14ac:dyDescent="0.2">
      <c r="I98" s="161"/>
      <c r="J98" s="62"/>
    </row>
    <row r="99" spans="9:10" ht="13.5" customHeight="1" x14ac:dyDescent="0.2">
      <c r="I99" s="161"/>
      <c r="J99" s="62"/>
    </row>
    <row r="100" spans="9:10" ht="12.75" customHeight="1" x14ac:dyDescent="0.2">
      <c r="I100" s="161"/>
      <c r="J100" s="62"/>
    </row>
    <row r="101" spans="9:10" ht="13.5" customHeight="1" x14ac:dyDescent="0.2">
      <c r="I101" s="161"/>
      <c r="J101" s="62"/>
    </row>
    <row r="102" spans="9:10" ht="13.5" customHeight="1" x14ac:dyDescent="0.2">
      <c r="I102" s="73"/>
    </row>
    <row r="103" spans="9:10" ht="13.5" customHeight="1" x14ac:dyDescent="0.2">
      <c r="I103" s="73"/>
    </row>
    <row r="104" spans="9:10" ht="12" customHeight="1" x14ac:dyDescent="0.2"/>
    <row r="105" spans="9:10" ht="15.75" customHeight="1" x14ac:dyDescent="0.2"/>
    <row r="106" spans="9:10" ht="15.75" customHeight="1" x14ac:dyDescent="0.2"/>
    <row r="107" spans="9:10" ht="12.75" customHeight="1" x14ac:dyDescent="0.2"/>
    <row r="108" spans="9:10" ht="15" customHeight="1" x14ac:dyDescent="0.2"/>
    <row r="109" spans="9:10" ht="15" customHeight="1" x14ac:dyDescent="0.2"/>
    <row r="110" spans="9:10" ht="12.75" customHeight="1" x14ac:dyDescent="0.2"/>
    <row r="111" spans="9:10" ht="15" customHeight="1" x14ac:dyDescent="0.2"/>
    <row r="112" spans="9:10" ht="15" customHeight="1" x14ac:dyDescent="0.2"/>
    <row r="113" ht="15" customHeight="1" x14ac:dyDescent="0.2"/>
    <row r="114" ht="15.75" customHeight="1" x14ac:dyDescent="0.2"/>
    <row r="115" ht="13.5" customHeight="1" x14ac:dyDescent="0.2"/>
    <row r="116" ht="15.75" customHeight="1" x14ac:dyDescent="0.2"/>
    <row r="117" ht="18" customHeight="1" x14ac:dyDescent="0.2"/>
    <row r="118" ht="19.5" customHeight="1" x14ac:dyDescent="0.2"/>
  </sheetData>
  <mergeCells count="33">
    <mergeCell ref="I93:K93"/>
    <mergeCell ref="I94:K94"/>
    <mergeCell ref="B50:N50"/>
    <mergeCell ref="C49:K49"/>
    <mergeCell ref="I89:K89"/>
    <mergeCell ref="I92:K92"/>
    <mergeCell ref="I88:N88"/>
    <mergeCell ref="B81:E81"/>
    <mergeCell ref="B88:E88"/>
    <mergeCell ref="I81:N81"/>
    <mergeCell ref="I82:K82"/>
    <mergeCell ref="C63:K63"/>
    <mergeCell ref="C79:K79"/>
    <mergeCell ref="B64:N64"/>
    <mergeCell ref="B72:N72"/>
    <mergeCell ref="C71:K71"/>
    <mergeCell ref="C4:D4"/>
    <mergeCell ref="C6:D6"/>
    <mergeCell ref="C7:D7"/>
    <mergeCell ref="B41:N41"/>
    <mergeCell ref="B17:N17"/>
    <mergeCell ref="C34:K34"/>
    <mergeCell ref="B35:N35"/>
    <mergeCell ref="C40:K40"/>
    <mergeCell ref="C5:D5"/>
    <mergeCell ref="C78:K78"/>
    <mergeCell ref="I91:K91"/>
    <mergeCell ref="I90:K90"/>
    <mergeCell ref="I83:K83"/>
    <mergeCell ref="I84:K84"/>
    <mergeCell ref="I85:K85"/>
    <mergeCell ref="I86:K86"/>
    <mergeCell ref="I87:K87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1"/>
  <sheetViews>
    <sheetView workbookViewId="0">
      <selection activeCell="F32" sqref="F32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07" t="s">
        <v>66</v>
      </c>
      <c r="C2" s="107"/>
      <c r="D2" s="107"/>
      <c r="E2" s="107"/>
      <c r="F2" s="29"/>
    </row>
    <row r="3" spans="2:6" ht="18" customHeight="1" x14ac:dyDescent="0.25">
      <c r="B3" s="107" t="s">
        <v>242</v>
      </c>
      <c r="C3" s="107"/>
      <c r="D3" s="107"/>
      <c r="E3" s="107"/>
      <c r="F3" s="107"/>
    </row>
    <row r="4" spans="2:6" ht="18" customHeight="1" x14ac:dyDescent="0.25">
      <c r="B4" s="48"/>
      <c r="C4" s="48"/>
      <c r="D4" s="48"/>
      <c r="E4" s="48"/>
      <c r="F4" s="48"/>
    </row>
    <row r="5" spans="2:6" ht="18" customHeight="1" x14ac:dyDescent="0.25">
      <c r="B5" s="48"/>
      <c r="C5" s="48"/>
      <c r="D5" s="48"/>
      <c r="E5" s="48"/>
      <c r="F5" s="48"/>
    </row>
    <row r="6" spans="2:6" ht="18" customHeight="1" x14ac:dyDescent="0.25">
      <c r="B6" s="48"/>
      <c r="C6" s="48"/>
      <c r="D6" s="48"/>
      <c r="E6" s="48"/>
      <c r="F6" s="48"/>
    </row>
    <row r="7" spans="2:6" ht="20.100000000000001" customHeight="1" x14ac:dyDescent="0.25">
      <c r="C7" s="28" t="s">
        <v>229</v>
      </c>
    </row>
    <row r="8" spans="2:6" ht="34.5" customHeight="1" x14ac:dyDescent="0.2">
      <c r="B8" s="27" t="s">
        <v>11</v>
      </c>
      <c r="C8" s="26" t="s">
        <v>12</v>
      </c>
      <c r="D8" s="25" t="s">
        <v>21</v>
      </c>
      <c r="E8" s="26" t="s">
        <v>67</v>
      </c>
      <c r="F8" s="26" t="s">
        <v>68</v>
      </c>
    </row>
    <row r="9" spans="2:6" ht="17.100000000000001" customHeight="1" x14ac:dyDescent="0.2">
      <c r="B9" s="105" t="s">
        <v>69</v>
      </c>
      <c r="C9" s="105"/>
      <c r="D9" s="105"/>
      <c r="E9" s="105"/>
      <c r="F9" s="105"/>
    </row>
    <row r="10" spans="2:6" ht="17.100000000000001" customHeight="1" x14ac:dyDescent="0.2">
      <c r="B10" s="24" t="s">
        <v>186</v>
      </c>
      <c r="C10" s="61" t="s">
        <v>187</v>
      </c>
      <c r="D10" s="22">
        <v>2</v>
      </c>
      <c r="E10" s="22">
        <v>25000000</v>
      </c>
      <c r="F10" s="22">
        <v>46000000</v>
      </c>
    </row>
    <row r="11" spans="2:6" ht="17.100000000000001" customHeight="1" x14ac:dyDescent="0.2">
      <c r="B11" s="24" t="s">
        <v>129</v>
      </c>
      <c r="C11" s="61" t="s">
        <v>134</v>
      </c>
      <c r="D11" s="22">
        <v>10</v>
      </c>
      <c r="E11" s="22">
        <v>32375331</v>
      </c>
      <c r="F11" s="22">
        <v>58499349.109999999</v>
      </c>
    </row>
    <row r="12" spans="2:6" ht="17.100000000000001" customHeight="1" x14ac:dyDescent="0.2">
      <c r="B12" s="24" t="s">
        <v>24</v>
      </c>
      <c r="C12" s="61" t="s">
        <v>174</v>
      </c>
      <c r="D12" s="22">
        <v>21</v>
      </c>
      <c r="E12" s="22">
        <v>8249371</v>
      </c>
      <c r="F12" s="22">
        <v>20506933.789999999</v>
      </c>
    </row>
    <row r="13" spans="2:6" ht="17.100000000000001" customHeight="1" x14ac:dyDescent="0.2">
      <c r="B13" s="24" t="s">
        <v>25</v>
      </c>
      <c r="C13" s="61" t="s">
        <v>163</v>
      </c>
      <c r="D13" s="22">
        <v>1</v>
      </c>
      <c r="E13" s="22">
        <v>1000000</v>
      </c>
      <c r="F13" s="22">
        <v>850000</v>
      </c>
    </row>
    <row r="14" spans="2:6" ht="17.100000000000001" customHeight="1" x14ac:dyDescent="0.2">
      <c r="B14" s="103" t="s">
        <v>28</v>
      </c>
      <c r="C14" s="104"/>
      <c r="D14" s="22">
        <f>SUM(D10:D13)</f>
        <v>34</v>
      </c>
      <c r="E14" s="22">
        <f>SUM(E10:E13)</f>
        <v>66624702</v>
      </c>
      <c r="F14" s="22">
        <f>SUM(F10:F13)</f>
        <v>125856282.90000001</v>
      </c>
    </row>
    <row r="15" spans="2:6" ht="17.100000000000001" customHeight="1" x14ac:dyDescent="0.2">
      <c r="B15" s="105" t="s">
        <v>33</v>
      </c>
      <c r="C15" s="105"/>
      <c r="D15" s="105"/>
      <c r="E15" s="105"/>
      <c r="F15" s="105"/>
    </row>
    <row r="16" spans="2:6" ht="17.100000000000001" customHeight="1" x14ac:dyDescent="0.2">
      <c r="B16" s="74" t="s">
        <v>34</v>
      </c>
      <c r="C16" s="74" t="s">
        <v>143</v>
      </c>
      <c r="D16" s="22">
        <v>1</v>
      </c>
      <c r="E16" s="22">
        <v>1900000</v>
      </c>
      <c r="F16" s="22">
        <v>4883000</v>
      </c>
    </row>
    <row r="17" spans="2:6" ht="17.100000000000001" customHeight="1" x14ac:dyDescent="0.2">
      <c r="B17" s="106" t="s">
        <v>36</v>
      </c>
      <c r="C17" s="106"/>
      <c r="D17" s="22">
        <f>SUM(D16)</f>
        <v>1</v>
      </c>
      <c r="E17" s="22">
        <f>SUM(E16)</f>
        <v>1900000</v>
      </c>
      <c r="F17" s="22">
        <f>SUM(F16)</f>
        <v>4883000</v>
      </c>
    </row>
    <row r="18" spans="2:6" ht="17.100000000000001" customHeight="1" x14ac:dyDescent="0.2">
      <c r="B18" s="105" t="s">
        <v>37</v>
      </c>
      <c r="C18" s="105"/>
      <c r="D18" s="105"/>
      <c r="E18" s="105"/>
      <c r="F18" s="105"/>
    </row>
    <row r="19" spans="2:6" ht="17.100000000000001" customHeight="1" x14ac:dyDescent="0.2">
      <c r="B19" s="24" t="s">
        <v>87</v>
      </c>
      <c r="C19" s="24" t="s">
        <v>152</v>
      </c>
      <c r="D19" s="22">
        <v>11</v>
      </c>
      <c r="E19" s="22">
        <v>20000000</v>
      </c>
      <c r="F19" s="22">
        <v>25000000</v>
      </c>
    </row>
    <row r="20" spans="2:6" ht="17.100000000000001" customHeight="1" x14ac:dyDescent="0.2">
      <c r="B20" s="106" t="s">
        <v>50</v>
      </c>
      <c r="C20" s="106"/>
      <c r="D20" s="22">
        <f>SUM(D19)</f>
        <v>11</v>
      </c>
      <c r="E20" s="22">
        <f>SUM(E19)</f>
        <v>20000000</v>
      </c>
      <c r="F20" s="22">
        <f>SUM(F19)</f>
        <v>25000000</v>
      </c>
    </row>
    <row r="21" spans="2:6" ht="17.100000000000001" customHeight="1" x14ac:dyDescent="0.2">
      <c r="B21" s="106" t="s">
        <v>59</v>
      </c>
      <c r="C21" s="106"/>
      <c r="D21" s="22">
        <f>D14+D17+D20</f>
        <v>46</v>
      </c>
      <c r="E21" s="22">
        <f>E14+E17+E20</f>
        <v>88524702</v>
      </c>
      <c r="F21" s="22">
        <f>F14+F17+F20</f>
        <v>155739282.90000001</v>
      </c>
    </row>
    <row r="22" spans="2:6" ht="17.100000000000001" customHeight="1" x14ac:dyDescent="0.2">
      <c r="B22" s="32"/>
      <c r="C22" s="32"/>
      <c r="D22" s="32"/>
      <c r="E22" s="32"/>
      <c r="F22" s="32"/>
    </row>
    <row r="23" spans="2:6" ht="17.100000000000001" customHeight="1" x14ac:dyDescent="0.2">
      <c r="B23" s="32"/>
      <c r="C23" s="76" t="s">
        <v>228</v>
      </c>
      <c r="D23" s="32"/>
      <c r="E23" s="32"/>
      <c r="F23" s="32"/>
    </row>
    <row r="24" spans="2:6" ht="31.5" customHeight="1" x14ac:dyDescent="0.2">
      <c r="B24" s="27" t="s">
        <v>11</v>
      </c>
      <c r="C24" s="26" t="s">
        <v>12</v>
      </c>
      <c r="D24" s="25" t="s">
        <v>21</v>
      </c>
      <c r="E24" s="26" t="s">
        <v>67</v>
      </c>
      <c r="F24" s="26" t="s">
        <v>68</v>
      </c>
    </row>
    <row r="25" spans="2:6" ht="18" customHeight="1" x14ac:dyDescent="0.2">
      <c r="B25" s="105" t="s">
        <v>69</v>
      </c>
      <c r="C25" s="105"/>
      <c r="D25" s="105"/>
      <c r="E25" s="105"/>
      <c r="F25" s="105"/>
    </row>
    <row r="26" spans="2:6" ht="18" customHeight="1" x14ac:dyDescent="0.2">
      <c r="B26" s="24" t="s">
        <v>129</v>
      </c>
      <c r="C26" s="61" t="s">
        <v>134</v>
      </c>
      <c r="D26" s="22">
        <v>6</v>
      </c>
      <c r="E26" s="22">
        <v>85500000</v>
      </c>
      <c r="F26" s="22">
        <v>155610000</v>
      </c>
    </row>
    <row r="27" spans="2:6" ht="18" customHeight="1" x14ac:dyDescent="0.2">
      <c r="B27" s="103" t="s">
        <v>28</v>
      </c>
      <c r="C27" s="104"/>
      <c r="D27" s="22">
        <f>SUM(D26)</f>
        <v>6</v>
      </c>
      <c r="E27" s="22">
        <f>SUM(E26)</f>
        <v>85500000</v>
      </c>
      <c r="F27" s="22">
        <f>SUM(F26)</f>
        <v>155610000</v>
      </c>
    </row>
    <row r="28" spans="2:6" ht="18" customHeight="1" x14ac:dyDescent="0.2">
      <c r="B28" s="105" t="s">
        <v>37</v>
      </c>
      <c r="C28" s="105"/>
      <c r="D28" s="105"/>
      <c r="E28" s="105"/>
      <c r="F28" s="105"/>
    </row>
    <row r="29" spans="2:6" ht="18" customHeight="1" x14ac:dyDescent="0.2">
      <c r="B29" s="24" t="s">
        <v>43</v>
      </c>
      <c r="C29" s="61" t="s">
        <v>44</v>
      </c>
      <c r="D29" s="22">
        <v>15</v>
      </c>
      <c r="E29" s="22">
        <v>38540000</v>
      </c>
      <c r="F29" s="22">
        <v>29661200</v>
      </c>
    </row>
    <row r="30" spans="2:6" ht="18" customHeight="1" x14ac:dyDescent="0.2">
      <c r="B30" s="106" t="s">
        <v>50</v>
      </c>
      <c r="C30" s="106"/>
      <c r="D30" s="22">
        <f>SUM(D29)</f>
        <v>15</v>
      </c>
      <c r="E30" s="22">
        <f>SUM(E29)</f>
        <v>38540000</v>
      </c>
      <c r="F30" s="22">
        <f>SUM(F29)</f>
        <v>29661200</v>
      </c>
    </row>
    <row r="31" spans="2:6" ht="18" customHeight="1" x14ac:dyDescent="0.2">
      <c r="B31" s="103" t="s">
        <v>59</v>
      </c>
      <c r="C31" s="104"/>
      <c r="D31" s="22">
        <f>D27+D30</f>
        <v>21</v>
      </c>
      <c r="E31" s="22">
        <f>E27+E30</f>
        <v>124040000</v>
      </c>
      <c r="F31" s="22">
        <f>F27+F30</f>
        <v>185271200</v>
      </c>
    </row>
  </sheetData>
  <mergeCells count="14">
    <mergeCell ref="B2:E2"/>
    <mergeCell ref="B3:F3"/>
    <mergeCell ref="B21:C21"/>
    <mergeCell ref="B9:F9"/>
    <mergeCell ref="B14:C14"/>
    <mergeCell ref="B18:F18"/>
    <mergeCell ref="B20:C20"/>
    <mergeCell ref="B15:F15"/>
    <mergeCell ref="B17:C17"/>
    <mergeCell ref="B31:C31"/>
    <mergeCell ref="B27:C27"/>
    <mergeCell ref="B25:F25"/>
    <mergeCell ref="B28:F28"/>
    <mergeCell ref="B30:C30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E34" sqref="E34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11" t="s">
        <v>243</v>
      </c>
      <c r="C1" s="111"/>
      <c r="D1" s="111"/>
      <c r="E1" s="111"/>
      <c r="F1" s="111"/>
      <c r="G1" s="111"/>
    </row>
    <row r="2" spans="2:7" ht="48.75" customHeight="1" x14ac:dyDescent="0.2">
      <c r="B2" s="21" t="s">
        <v>11</v>
      </c>
      <c r="C2" s="21" t="s">
        <v>12</v>
      </c>
      <c r="D2" s="21" t="s">
        <v>92</v>
      </c>
      <c r="E2" s="21" t="s">
        <v>93</v>
      </c>
      <c r="F2" s="21" t="s">
        <v>94</v>
      </c>
      <c r="G2" s="21" t="s">
        <v>95</v>
      </c>
    </row>
    <row r="3" spans="2:7" ht="15" customHeight="1" x14ac:dyDescent="0.2">
      <c r="B3" s="108" t="s">
        <v>70</v>
      </c>
      <c r="C3" s="109"/>
      <c r="D3" s="109"/>
      <c r="E3" s="109"/>
      <c r="F3" s="109"/>
      <c r="G3" s="110"/>
    </row>
    <row r="4" spans="2:7" ht="15" customHeight="1" x14ac:dyDescent="0.2">
      <c r="B4" s="24" t="s">
        <v>31</v>
      </c>
      <c r="C4" s="24" t="s">
        <v>131</v>
      </c>
      <c r="D4" s="20">
        <v>1.62</v>
      </c>
      <c r="E4" s="23" t="s">
        <v>96</v>
      </c>
      <c r="F4" s="20" t="s">
        <v>79</v>
      </c>
      <c r="G4" s="20" t="s">
        <v>79</v>
      </c>
    </row>
    <row r="5" spans="2:7" ht="15" customHeight="1" x14ac:dyDescent="0.2">
      <c r="B5" s="24" t="s">
        <v>105</v>
      </c>
      <c r="C5" s="24" t="s">
        <v>139</v>
      </c>
      <c r="D5" s="20">
        <v>1</v>
      </c>
      <c r="E5" s="23" t="s">
        <v>98</v>
      </c>
      <c r="F5" s="20" t="s">
        <v>79</v>
      </c>
      <c r="G5" s="20">
        <v>1</v>
      </c>
    </row>
    <row r="6" spans="2:7" ht="15" customHeight="1" x14ac:dyDescent="0.2">
      <c r="B6" s="24" t="s">
        <v>103</v>
      </c>
      <c r="C6" s="24" t="s">
        <v>189</v>
      </c>
      <c r="D6" s="20">
        <v>0.66</v>
      </c>
      <c r="E6" s="23" t="s">
        <v>98</v>
      </c>
      <c r="F6" s="20" t="s">
        <v>79</v>
      </c>
      <c r="G6" s="20">
        <v>0.72</v>
      </c>
    </row>
    <row r="7" spans="2:7" ht="15" customHeight="1" x14ac:dyDescent="0.2">
      <c r="B7" s="24" t="s">
        <v>32</v>
      </c>
      <c r="C7" s="24" t="s">
        <v>150</v>
      </c>
      <c r="D7" s="20">
        <v>1.38</v>
      </c>
      <c r="E7" s="75" t="s">
        <v>98</v>
      </c>
      <c r="F7" s="20">
        <v>1.27</v>
      </c>
      <c r="G7" s="20">
        <v>1.4</v>
      </c>
    </row>
    <row r="8" spans="2:7" ht="15" customHeight="1" x14ac:dyDescent="0.2">
      <c r="B8" s="24" t="s">
        <v>209</v>
      </c>
      <c r="C8" s="24" t="s">
        <v>196</v>
      </c>
      <c r="D8" s="20">
        <v>0.86</v>
      </c>
      <c r="E8" s="79" t="s">
        <v>98</v>
      </c>
      <c r="F8" s="20" t="s">
        <v>79</v>
      </c>
      <c r="G8" s="20" t="s">
        <v>79</v>
      </c>
    </row>
    <row r="9" spans="2:7" ht="15" customHeight="1" x14ac:dyDescent="0.2">
      <c r="B9" s="24" t="s">
        <v>137</v>
      </c>
      <c r="C9" s="24" t="s">
        <v>138</v>
      </c>
      <c r="D9" s="20">
        <v>0.69</v>
      </c>
      <c r="E9" s="23" t="s">
        <v>98</v>
      </c>
      <c r="F9" s="20" t="s">
        <v>79</v>
      </c>
      <c r="G9" s="20" t="s">
        <v>79</v>
      </c>
    </row>
    <row r="10" spans="2:7" ht="15" customHeight="1" x14ac:dyDescent="0.2">
      <c r="B10" s="24" t="s">
        <v>162</v>
      </c>
      <c r="C10" s="24" t="s">
        <v>161</v>
      </c>
      <c r="D10" s="20">
        <v>0.9</v>
      </c>
      <c r="E10" s="82" t="s">
        <v>98</v>
      </c>
      <c r="F10" s="20" t="s">
        <v>79</v>
      </c>
      <c r="G10" s="20">
        <v>0.9</v>
      </c>
    </row>
    <row r="11" spans="2:7" ht="15" customHeight="1" x14ac:dyDescent="0.2">
      <c r="B11" s="24" t="s">
        <v>104</v>
      </c>
      <c r="C11" s="24" t="s">
        <v>231</v>
      </c>
      <c r="D11" s="20">
        <v>1.5</v>
      </c>
      <c r="E11" s="23" t="s">
        <v>98</v>
      </c>
      <c r="F11" s="20" t="s">
        <v>79</v>
      </c>
      <c r="G11" s="20">
        <v>1.49</v>
      </c>
    </row>
    <row r="12" spans="2:7" ht="15" customHeight="1" x14ac:dyDescent="0.2">
      <c r="B12" s="24" t="s">
        <v>102</v>
      </c>
      <c r="C12" s="24" t="s">
        <v>190</v>
      </c>
      <c r="D12" s="20">
        <v>0.51</v>
      </c>
      <c r="E12" s="23" t="s">
        <v>98</v>
      </c>
      <c r="F12" s="20" t="s">
        <v>79</v>
      </c>
      <c r="G12" s="20">
        <v>0.51</v>
      </c>
    </row>
    <row r="13" spans="2:7" ht="15" customHeight="1" x14ac:dyDescent="0.2">
      <c r="B13" s="108" t="s">
        <v>33</v>
      </c>
      <c r="C13" s="109"/>
      <c r="D13" s="109"/>
      <c r="E13" s="109"/>
      <c r="F13" s="109"/>
      <c r="G13" s="110"/>
    </row>
    <row r="14" spans="2:7" ht="15" customHeight="1" x14ac:dyDescent="0.2">
      <c r="B14" s="24" t="s">
        <v>106</v>
      </c>
      <c r="C14" s="24" t="s">
        <v>107</v>
      </c>
      <c r="D14" s="20">
        <v>8</v>
      </c>
      <c r="E14" s="41" t="s">
        <v>96</v>
      </c>
      <c r="F14" s="20" t="s">
        <v>79</v>
      </c>
      <c r="G14" s="20" t="s">
        <v>79</v>
      </c>
    </row>
    <row r="15" spans="2:7" ht="15" customHeight="1" x14ac:dyDescent="0.2">
      <c r="B15" s="24" t="s">
        <v>108</v>
      </c>
      <c r="C15" s="24" t="s">
        <v>132</v>
      </c>
      <c r="D15" s="20">
        <v>1.65</v>
      </c>
      <c r="E15" s="41" t="s">
        <v>96</v>
      </c>
      <c r="F15" s="20" t="s">
        <v>79</v>
      </c>
      <c r="G15" s="20" t="s">
        <v>79</v>
      </c>
    </row>
    <row r="16" spans="2:7" ht="15" customHeight="1" x14ac:dyDescent="0.2">
      <c r="B16" s="24" t="s">
        <v>84</v>
      </c>
      <c r="C16" s="24" t="s">
        <v>156</v>
      </c>
      <c r="D16" s="20">
        <v>25.5</v>
      </c>
      <c r="E16" s="41" t="s">
        <v>98</v>
      </c>
      <c r="F16" s="20" t="s">
        <v>79</v>
      </c>
      <c r="G16" s="20">
        <v>27</v>
      </c>
    </row>
    <row r="17" spans="2:7" ht="15" customHeight="1" x14ac:dyDescent="0.2">
      <c r="B17" s="108" t="s">
        <v>37</v>
      </c>
      <c r="C17" s="109"/>
      <c r="D17" s="109"/>
      <c r="E17" s="109"/>
      <c r="F17" s="109"/>
      <c r="G17" s="110"/>
    </row>
    <row r="18" spans="2:7" ht="15" customHeight="1" x14ac:dyDescent="0.2">
      <c r="B18" s="24" t="s">
        <v>38</v>
      </c>
      <c r="C18" s="24" t="s">
        <v>39</v>
      </c>
      <c r="D18" s="20">
        <v>0.9</v>
      </c>
      <c r="E18" s="23" t="s">
        <v>96</v>
      </c>
      <c r="F18" s="20" t="s">
        <v>79</v>
      </c>
      <c r="G18" s="20" t="s">
        <v>79</v>
      </c>
    </row>
    <row r="19" spans="2:7" ht="15" customHeight="1" x14ac:dyDescent="0.2">
      <c r="B19" s="24" t="s">
        <v>112</v>
      </c>
      <c r="C19" s="24" t="s">
        <v>158</v>
      </c>
      <c r="D19" s="20">
        <v>2.4900000000000002</v>
      </c>
      <c r="E19" s="41" t="s">
        <v>96</v>
      </c>
      <c r="F19" s="20" t="s">
        <v>79</v>
      </c>
      <c r="G19" s="20" t="s">
        <v>79</v>
      </c>
    </row>
    <row r="20" spans="2:7" ht="15" customHeight="1" x14ac:dyDescent="0.2">
      <c r="B20" s="24" t="s">
        <v>86</v>
      </c>
      <c r="C20" s="24" t="s">
        <v>178</v>
      </c>
      <c r="D20" s="20">
        <v>1.7</v>
      </c>
      <c r="E20" s="41" t="s">
        <v>96</v>
      </c>
      <c r="F20" s="20" t="s">
        <v>79</v>
      </c>
      <c r="G20" s="20" t="s">
        <v>79</v>
      </c>
    </row>
    <row r="21" spans="2:7" ht="15" customHeight="1" x14ac:dyDescent="0.2">
      <c r="B21" s="24" t="s">
        <v>184</v>
      </c>
      <c r="C21" s="24" t="s">
        <v>202</v>
      </c>
      <c r="D21" s="20">
        <v>1.32</v>
      </c>
      <c r="E21" s="60" t="s">
        <v>96</v>
      </c>
      <c r="F21" s="20" t="s">
        <v>79</v>
      </c>
      <c r="G21" s="20" t="s">
        <v>79</v>
      </c>
    </row>
    <row r="22" spans="2:7" ht="15" customHeight="1" x14ac:dyDescent="0.25">
      <c r="B22" s="24" t="s">
        <v>46</v>
      </c>
      <c r="C22" s="43" t="s">
        <v>210</v>
      </c>
      <c r="D22" s="20">
        <v>2.76</v>
      </c>
      <c r="E22" s="82" t="s">
        <v>98</v>
      </c>
      <c r="F22" s="20">
        <v>2.72</v>
      </c>
      <c r="G22" s="20">
        <v>2.8</v>
      </c>
    </row>
    <row r="23" spans="2:7" ht="15" customHeight="1" x14ac:dyDescent="0.2">
      <c r="B23" s="24" t="s">
        <v>48</v>
      </c>
      <c r="C23" s="24" t="s">
        <v>219</v>
      </c>
      <c r="D23" s="20">
        <v>2.75</v>
      </c>
      <c r="E23" s="82" t="s">
        <v>98</v>
      </c>
      <c r="F23" s="20">
        <v>2.7</v>
      </c>
      <c r="G23" s="20">
        <v>2.8</v>
      </c>
    </row>
    <row r="24" spans="2:7" ht="15" customHeight="1" x14ac:dyDescent="0.2">
      <c r="B24" s="24" t="s">
        <v>214</v>
      </c>
      <c r="C24" s="24" t="s">
        <v>215</v>
      </c>
      <c r="D24" s="20">
        <v>0.72</v>
      </c>
      <c r="E24" s="82" t="s">
        <v>98</v>
      </c>
      <c r="F24" s="20">
        <v>0.74</v>
      </c>
      <c r="G24" s="20">
        <v>0.78</v>
      </c>
    </row>
    <row r="25" spans="2:7" ht="15" customHeight="1" x14ac:dyDescent="0.2">
      <c r="B25" s="24" t="s">
        <v>116</v>
      </c>
      <c r="C25" s="24" t="s">
        <v>157</v>
      </c>
      <c r="D25" s="20">
        <v>2</v>
      </c>
      <c r="E25" s="65" t="s">
        <v>98</v>
      </c>
      <c r="F25" s="20">
        <v>1.9</v>
      </c>
      <c r="G25" s="20">
        <v>2.2000000000000002</v>
      </c>
    </row>
    <row r="26" spans="2:7" ht="15" customHeight="1" x14ac:dyDescent="0.25">
      <c r="B26" s="24" t="s">
        <v>113</v>
      </c>
      <c r="C26" s="43" t="s">
        <v>206</v>
      </c>
      <c r="D26" s="20">
        <v>4.2</v>
      </c>
      <c r="E26" s="75" t="s">
        <v>98</v>
      </c>
      <c r="F26" s="20">
        <v>4</v>
      </c>
      <c r="G26" s="20">
        <v>4.25</v>
      </c>
    </row>
    <row r="27" spans="2:7" ht="15" customHeight="1" x14ac:dyDescent="0.2">
      <c r="B27" s="24" t="s">
        <v>114</v>
      </c>
      <c r="C27" s="24" t="s">
        <v>197</v>
      </c>
      <c r="D27" s="20">
        <v>60</v>
      </c>
      <c r="E27" s="46" t="s">
        <v>98</v>
      </c>
      <c r="F27" s="20" t="s">
        <v>79</v>
      </c>
      <c r="G27" s="20" t="s">
        <v>79</v>
      </c>
    </row>
    <row r="28" spans="2:7" ht="15" customHeight="1" x14ac:dyDescent="0.2">
      <c r="B28" s="108" t="s">
        <v>142</v>
      </c>
      <c r="C28" s="109"/>
      <c r="D28" s="109"/>
      <c r="E28" s="109"/>
      <c r="F28" s="109"/>
      <c r="G28" s="110"/>
    </row>
    <row r="29" spans="2:7" ht="15" customHeight="1" x14ac:dyDescent="0.2">
      <c r="B29" s="24" t="s">
        <v>52</v>
      </c>
      <c r="C29" s="24" t="s">
        <v>53</v>
      </c>
      <c r="D29" s="20">
        <v>17.39</v>
      </c>
      <c r="E29" s="23" t="s">
        <v>96</v>
      </c>
      <c r="F29" s="20" t="s">
        <v>79</v>
      </c>
      <c r="G29" s="20" t="s">
        <v>79</v>
      </c>
    </row>
    <row r="30" spans="2:7" ht="15" customHeight="1" x14ac:dyDescent="0.25">
      <c r="B30" s="24" t="s">
        <v>56</v>
      </c>
      <c r="C30" s="43" t="s">
        <v>188</v>
      </c>
      <c r="D30" s="20">
        <v>17.03</v>
      </c>
      <c r="E30" s="79" t="s">
        <v>98</v>
      </c>
      <c r="F30" s="20">
        <v>16.850000000000001</v>
      </c>
      <c r="G30" s="20">
        <v>16.95</v>
      </c>
    </row>
    <row r="31" spans="2:7" ht="15" customHeight="1" x14ac:dyDescent="0.2">
      <c r="B31" s="24" t="s">
        <v>119</v>
      </c>
      <c r="C31" s="24" t="s">
        <v>179</v>
      </c>
      <c r="D31" s="20">
        <v>27</v>
      </c>
      <c r="E31" s="82" t="s">
        <v>98</v>
      </c>
      <c r="F31" s="20">
        <v>25</v>
      </c>
      <c r="G31" s="20">
        <v>27</v>
      </c>
    </row>
    <row r="32" spans="2:7" ht="15" customHeight="1" x14ac:dyDescent="0.25">
      <c r="B32" s="66" t="s">
        <v>118</v>
      </c>
      <c r="C32" s="66" t="s">
        <v>145</v>
      </c>
      <c r="D32" s="20">
        <v>12.5</v>
      </c>
      <c r="E32" s="68" t="s">
        <v>98</v>
      </c>
      <c r="F32" s="20">
        <v>11.5</v>
      </c>
      <c r="G32" s="20">
        <v>11.6</v>
      </c>
    </row>
    <row r="33" spans="2:7" ht="15" x14ac:dyDescent="0.2">
      <c r="B33" s="108" t="s">
        <v>230</v>
      </c>
      <c r="C33" s="109"/>
      <c r="D33" s="109"/>
      <c r="E33" s="109"/>
      <c r="F33" s="109"/>
      <c r="G33" s="110"/>
    </row>
    <row r="34" spans="2:7" ht="15" x14ac:dyDescent="0.2">
      <c r="B34" s="24" t="s">
        <v>124</v>
      </c>
      <c r="C34" s="24" t="s">
        <v>177</v>
      </c>
      <c r="D34" s="20">
        <v>0.88</v>
      </c>
      <c r="E34" s="23" t="s">
        <v>98</v>
      </c>
      <c r="F34" s="20" t="s">
        <v>79</v>
      </c>
      <c r="G34" s="20" t="s">
        <v>79</v>
      </c>
    </row>
  </sheetData>
  <mergeCells count="6">
    <mergeCell ref="B33:G33"/>
    <mergeCell ref="B28:G28"/>
    <mergeCell ref="B1:G1"/>
    <mergeCell ref="B3:G3"/>
    <mergeCell ref="B13:G13"/>
    <mergeCell ref="B17:G17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workbookViewId="0">
      <selection activeCell="J16" sqref="J16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2" t="s">
        <v>244</v>
      </c>
      <c r="C1" s="133"/>
      <c r="D1" s="133"/>
      <c r="E1" s="133"/>
      <c r="F1" s="133"/>
      <c r="G1" s="133"/>
      <c r="H1" s="134"/>
    </row>
    <row r="2" spans="2:9" ht="33.75" customHeight="1" x14ac:dyDescent="0.2">
      <c r="B2" s="19" t="s">
        <v>62</v>
      </c>
      <c r="C2" s="19" t="s">
        <v>71</v>
      </c>
      <c r="D2" s="19" t="s">
        <v>72</v>
      </c>
      <c r="E2" s="19" t="s">
        <v>73</v>
      </c>
      <c r="F2" s="19" t="s">
        <v>74</v>
      </c>
      <c r="G2" s="19" t="s">
        <v>75</v>
      </c>
      <c r="H2" s="19" t="s">
        <v>76</v>
      </c>
      <c r="I2" s="19" t="s">
        <v>77</v>
      </c>
    </row>
    <row r="3" spans="2:9" ht="17.100000000000001" customHeight="1" x14ac:dyDescent="0.2">
      <c r="B3" s="136" t="s">
        <v>203</v>
      </c>
      <c r="C3" s="137">
        <v>1.27</v>
      </c>
      <c r="D3" s="138">
        <v>40217</v>
      </c>
      <c r="E3" s="18" t="s">
        <v>204</v>
      </c>
      <c r="F3" s="121" t="s">
        <v>78</v>
      </c>
      <c r="G3" s="129" t="s">
        <v>140</v>
      </c>
      <c r="H3" s="129" t="s">
        <v>79</v>
      </c>
      <c r="I3" s="129" t="s">
        <v>79</v>
      </c>
    </row>
    <row r="4" spans="2:9" ht="17.100000000000001" customHeight="1" x14ac:dyDescent="0.2">
      <c r="B4" s="136"/>
      <c r="C4" s="137"/>
      <c r="D4" s="129"/>
      <c r="E4" s="17" t="s">
        <v>205</v>
      </c>
      <c r="F4" s="123"/>
      <c r="G4" s="129"/>
      <c r="H4" s="129"/>
      <c r="I4" s="129"/>
    </row>
    <row r="5" spans="2:9" ht="17.100000000000001" customHeight="1" x14ac:dyDescent="0.2">
      <c r="B5" s="121" t="s">
        <v>125</v>
      </c>
      <c r="C5" s="118">
        <v>1.35</v>
      </c>
      <c r="D5" s="115">
        <v>40678</v>
      </c>
      <c r="E5" s="16">
        <v>40685</v>
      </c>
      <c r="F5" s="15" t="s">
        <v>208</v>
      </c>
      <c r="G5" s="112" t="s">
        <v>130</v>
      </c>
      <c r="H5" s="112" t="s">
        <v>130</v>
      </c>
      <c r="I5" s="112" t="s">
        <v>130</v>
      </c>
    </row>
    <row r="6" spans="2:9" ht="17.100000000000001" customHeight="1" x14ac:dyDescent="0.2">
      <c r="B6" s="122"/>
      <c r="C6" s="119"/>
      <c r="D6" s="116"/>
      <c r="E6" s="14">
        <v>40973</v>
      </c>
      <c r="F6" s="13" t="s">
        <v>78</v>
      </c>
      <c r="G6" s="135"/>
      <c r="H6" s="135"/>
      <c r="I6" s="135"/>
    </row>
    <row r="7" spans="2:9" ht="17.100000000000001" customHeight="1" x14ac:dyDescent="0.2">
      <c r="B7" s="123"/>
      <c r="C7" s="120"/>
      <c r="D7" s="117"/>
      <c r="E7" s="12"/>
      <c r="F7" s="11" t="s">
        <v>135</v>
      </c>
      <c r="G7" s="114"/>
      <c r="H7" s="114"/>
      <c r="I7" s="114"/>
    </row>
    <row r="8" spans="2:9" ht="17.100000000000001" customHeight="1" x14ac:dyDescent="0.2">
      <c r="B8" s="121" t="s">
        <v>27</v>
      </c>
      <c r="C8" s="118">
        <v>0.85</v>
      </c>
      <c r="D8" s="115">
        <v>40682</v>
      </c>
      <c r="E8" s="63">
        <v>40689</v>
      </c>
      <c r="F8" s="124" t="s">
        <v>78</v>
      </c>
      <c r="G8" s="124" t="s">
        <v>238</v>
      </c>
      <c r="H8" s="127">
        <v>2</v>
      </c>
      <c r="I8" s="112" t="s">
        <v>130</v>
      </c>
    </row>
    <row r="9" spans="2:9" ht="17.100000000000001" customHeight="1" x14ac:dyDescent="0.2">
      <c r="B9" s="123"/>
      <c r="C9" s="120"/>
      <c r="D9" s="117"/>
      <c r="E9" s="64">
        <v>41011</v>
      </c>
      <c r="F9" s="126"/>
      <c r="G9" s="126"/>
      <c r="H9" s="128"/>
      <c r="I9" s="114"/>
    </row>
    <row r="10" spans="2:9" ht="12" customHeight="1" x14ac:dyDescent="0.2">
      <c r="B10" s="121" t="s">
        <v>100</v>
      </c>
      <c r="C10" s="118">
        <v>1.29</v>
      </c>
      <c r="D10" s="115">
        <v>40960</v>
      </c>
      <c r="E10" s="115">
        <v>40967</v>
      </c>
      <c r="F10" s="15" t="s">
        <v>208</v>
      </c>
      <c r="G10" s="7"/>
      <c r="H10" s="127" t="s">
        <v>130</v>
      </c>
      <c r="I10" s="127" t="s">
        <v>130</v>
      </c>
    </row>
    <row r="11" spans="2:9" ht="13.5" customHeight="1" x14ac:dyDescent="0.2">
      <c r="B11" s="122"/>
      <c r="C11" s="119"/>
      <c r="D11" s="116"/>
      <c r="E11" s="116"/>
      <c r="F11" s="13" t="s">
        <v>135</v>
      </c>
      <c r="G11" s="7" t="s">
        <v>140</v>
      </c>
      <c r="H11" s="139"/>
      <c r="I11" s="139"/>
    </row>
    <row r="12" spans="2:9" ht="15" customHeight="1" x14ac:dyDescent="0.2">
      <c r="B12" s="123"/>
      <c r="C12" s="120"/>
      <c r="D12" s="117"/>
      <c r="E12" s="117"/>
      <c r="F12" s="11" t="s">
        <v>224</v>
      </c>
      <c r="G12" s="7" t="s">
        <v>141</v>
      </c>
      <c r="H12" s="128"/>
      <c r="I12" s="128"/>
    </row>
    <row r="13" spans="2:9" ht="15" customHeight="1" x14ac:dyDescent="0.2">
      <c r="B13" s="6" t="s">
        <v>159</v>
      </c>
      <c r="C13" s="5">
        <v>0.75</v>
      </c>
      <c r="D13" s="4">
        <v>40976</v>
      </c>
      <c r="E13" s="4">
        <v>40983</v>
      </c>
      <c r="F13" s="10" t="s">
        <v>78</v>
      </c>
      <c r="G13" s="3" t="s">
        <v>140</v>
      </c>
      <c r="H13" s="57" t="s">
        <v>130</v>
      </c>
      <c r="I13" s="8" t="s">
        <v>130</v>
      </c>
    </row>
    <row r="14" spans="2:9" ht="15" customHeight="1" x14ac:dyDescent="0.2">
      <c r="B14" s="121" t="s">
        <v>81</v>
      </c>
      <c r="C14" s="118">
        <v>2.04</v>
      </c>
      <c r="D14" s="115">
        <v>41007</v>
      </c>
      <c r="E14" s="115">
        <v>41014</v>
      </c>
      <c r="F14" s="50" t="s">
        <v>208</v>
      </c>
      <c r="G14" s="53"/>
      <c r="H14" s="59"/>
      <c r="I14" s="112" t="s">
        <v>130</v>
      </c>
    </row>
    <row r="15" spans="2:9" ht="15" customHeight="1" x14ac:dyDescent="0.2">
      <c r="B15" s="122"/>
      <c r="C15" s="119"/>
      <c r="D15" s="116"/>
      <c r="E15" s="116"/>
      <c r="F15" s="51" t="s">
        <v>78</v>
      </c>
      <c r="G15" s="58" t="s">
        <v>140</v>
      </c>
      <c r="H15" s="55">
        <v>0.05</v>
      </c>
      <c r="I15" s="113"/>
    </row>
    <row r="16" spans="2:9" ht="15" customHeight="1" x14ac:dyDescent="0.2">
      <c r="B16" s="123"/>
      <c r="C16" s="120"/>
      <c r="D16" s="117"/>
      <c r="E16" s="117"/>
      <c r="F16" s="52" t="s">
        <v>135</v>
      </c>
      <c r="G16" s="55" t="s">
        <v>141</v>
      </c>
      <c r="H16" s="54">
        <v>0.2</v>
      </c>
      <c r="I16" s="114"/>
    </row>
    <row r="17" spans="2:9" ht="17.100000000000001" customHeight="1" x14ac:dyDescent="0.2">
      <c r="B17" s="121" t="s">
        <v>101</v>
      </c>
      <c r="C17" s="118">
        <v>2.2000000000000002</v>
      </c>
      <c r="D17" s="115">
        <v>40861</v>
      </c>
      <c r="E17" s="115">
        <v>40868</v>
      </c>
      <c r="F17" s="15" t="s">
        <v>208</v>
      </c>
      <c r="G17" s="9" t="s">
        <v>140</v>
      </c>
      <c r="H17" s="2">
        <v>0.1355555</v>
      </c>
      <c r="I17" s="124" t="s">
        <v>79</v>
      </c>
    </row>
    <row r="18" spans="2:9" ht="17.100000000000001" customHeight="1" x14ac:dyDescent="0.2">
      <c r="B18" s="122"/>
      <c r="C18" s="119"/>
      <c r="D18" s="116"/>
      <c r="E18" s="116"/>
      <c r="F18" s="13" t="s">
        <v>135</v>
      </c>
      <c r="G18" s="7" t="s">
        <v>141</v>
      </c>
      <c r="H18" s="7">
        <v>0.2</v>
      </c>
      <c r="I18" s="125"/>
    </row>
    <row r="19" spans="2:9" ht="17.100000000000001" customHeight="1" x14ac:dyDescent="0.2">
      <c r="B19" s="123"/>
      <c r="C19" s="120"/>
      <c r="D19" s="117"/>
      <c r="E19" s="117"/>
      <c r="F19" s="11" t="s">
        <v>78</v>
      </c>
      <c r="G19" s="1"/>
      <c r="H19" s="1"/>
      <c r="I19" s="126"/>
    </row>
    <row r="20" spans="2:9" ht="17.100000000000001" customHeight="1" x14ac:dyDescent="0.2">
      <c r="B20" s="121" t="s">
        <v>45</v>
      </c>
      <c r="C20" s="118">
        <v>3.93</v>
      </c>
      <c r="D20" s="115">
        <v>40822</v>
      </c>
      <c r="E20" s="115">
        <v>40829</v>
      </c>
      <c r="F20" s="15" t="s">
        <v>208</v>
      </c>
      <c r="G20" s="129" t="s">
        <v>140</v>
      </c>
      <c r="H20" s="127">
        <v>1</v>
      </c>
      <c r="I20" s="129" t="s">
        <v>79</v>
      </c>
    </row>
    <row r="21" spans="2:9" ht="17.100000000000001" customHeight="1" x14ac:dyDescent="0.2">
      <c r="B21" s="123"/>
      <c r="C21" s="120"/>
      <c r="D21" s="117"/>
      <c r="E21" s="117"/>
      <c r="F21" s="13" t="s">
        <v>78</v>
      </c>
      <c r="G21" s="129"/>
      <c r="H21" s="126"/>
      <c r="I21" s="129"/>
    </row>
    <row r="22" spans="2:9" ht="17.100000000000001" customHeight="1" x14ac:dyDescent="0.2">
      <c r="B22" s="130" t="s">
        <v>41</v>
      </c>
      <c r="C22" s="118">
        <v>0.57999999999999996</v>
      </c>
      <c r="D22" s="115">
        <v>40912</v>
      </c>
      <c r="E22" s="115">
        <v>40875</v>
      </c>
      <c r="F22" s="15" t="s">
        <v>208</v>
      </c>
      <c r="G22" s="124" t="s">
        <v>140</v>
      </c>
      <c r="H22" s="127">
        <v>0.15</v>
      </c>
      <c r="I22" s="129" t="s">
        <v>79</v>
      </c>
    </row>
    <row r="23" spans="2:9" ht="17.100000000000001" customHeight="1" x14ac:dyDescent="0.2">
      <c r="B23" s="131"/>
      <c r="C23" s="120"/>
      <c r="D23" s="117"/>
      <c r="E23" s="117"/>
      <c r="F23" s="11" t="s">
        <v>78</v>
      </c>
      <c r="G23" s="126"/>
      <c r="H23" s="128"/>
      <c r="I23" s="129"/>
    </row>
  </sheetData>
  <mergeCells count="51">
    <mergeCell ref="I5:I7"/>
    <mergeCell ref="I10:I12"/>
    <mergeCell ref="H10:H12"/>
    <mergeCell ref="B10:B12"/>
    <mergeCell ref="C10:C12"/>
    <mergeCell ref="D10:D12"/>
    <mergeCell ref="E10:E12"/>
    <mergeCell ref="G8:G9"/>
    <mergeCell ref="H8:H9"/>
    <mergeCell ref="B8:B9"/>
    <mergeCell ref="C8:C9"/>
    <mergeCell ref="D8:D9"/>
    <mergeCell ref="F8:F9"/>
    <mergeCell ref="I8:I9"/>
    <mergeCell ref="I3:I4"/>
    <mergeCell ref="B3:B4"/>
    <mergeCell ref="C3:C4"/>
    <mergeCell ref="D3:D4"/>
    <mergeCell ref="F3:F4"/>
    <mergeCell ref="G3:G4"/>
    <mergeCell ref="B1:H1"/>
    <mergeCell ref="B5:B7"/>
    <mergeCell ref="D5:D7"/>
    <mergeCell ref="C5:C7"/>
    <mergeCell ref="G5:G7"/>
    <mergeCell ref="H5:H7"/>
    <mergeCell ref="H3:H4"/>
    <mergeCell ref="B20:B21"/>
    <mergeCell ref="G20:G21"/>
    <mergeCell ref="H20:H21"/>
    <mergeCell ref="I20:I21"/>
    <mergeCell ref="E20:E21"/>
    <mergeCell ref="D20:D21"/>
    <mergeCell ref="C20:C21"/>
    <mergeCell ref="H22:H23"/>
    <mergeCell ref="I22:I23"/>
    <mergeCell ref="B22:B23"/>
    <mergeCell ref="C22:C23"/>
    <mergeCell ref="D22:D23"/>
    <mergeCell ref="E22:E23"/>
    <mergeCell ref="G22:G23"/>
    <mergeCell ref="I17:I19"/>
    <mergeCell ref="B17:B19"/>
    <mergeCell ref="C17:C19"/>
    <mergeCell ref="D17:D19"/>
    <mergeCell ref="E17:E19"/>
    <mergeCell ref="I14:I16"/>
    <mergeCell ref="E14:E16"/>
    <mergeCell ref="D14:D16"/>
    <mergeCell ref="C14:C16"/>
    <mergeCell ref="B14:B16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22" zoomScale="110" zoomScaleNormal="110" workbookViewId="0">
      <selection activeCell="M41" sqref="M41"/>
    </sheetView>
  </sheetViews>
  <sheetFormatPr defaultRowHeight="14.25" x14ac:dyDescent="0.2"/>
  <sheetData>
    <row r="1" spans="1:11" ht="14.25" customHeight="1" x14ac:dyDescent="0.2">
      <c r="A1" s="140" t="s">
        <v>245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4.25" customHeight="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</row>
  </sheetData>
  <mergeCells count="1">
    <mergeCell ref="A1:K2"/>
  </mergeCells>
  <pageMargins left="0" right="0" top="0" bottom="0" header="0" footer="0"/>
  <pageSetup paperSize="9"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2012-04-19T10:17:18Z</dcterms:modified>
</cp:coreProperties>
</file>