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11700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G41" i="6"/>
  <c r="F41"/>
  <c r="E41"/>
  <c r="E40"/>
  <c r="F40"/>
  <c r="G40"/>
  <c r="E37"/>
  <c r="F37"/>
  <c r="G37"/>
  <c r="E30"/>
  <c r="F30"/>
  <c r="G30"/>
  <c r="E27"/>
  <c r="F27"/>
  <c r="G27"/>
  <c r="E21"/>
  <c r="F21"/>
  <c r="G21"/>
  <c r="E17"/>
  <c r="E31" s="1"/>
  <c r="F17"/>
  <c r="F31" s="1"/>
  <c r="G17"/>
  <c r="G31" s="1"/>
  <c r="C8" i="5"/>
  <c r="C7"/>
  <c r="C6"/>
  <c r="N78"/>
  <c r="M78"/>
  <c r="L78"/>
  <c r="L77"/>
  <c r="M77"/>
  <c r="N77"/>
  <c r="L69"/>
  <c r="M69"/>
  <c r="N69"/>
  <c r="L61"/>
  <c r="M61"/>
  <c r="N61"/>
  <c r="L45"/>
  <c r="M45"/>
  <c r="N45"/>
  <c r="L33"/>
  <c r="M33"/>
  <c r="N33"/>
  <c r="L38"/>
  <c r="M38"/>
  <c r="N38"/>
</calcChain>
</file>

<file path=xl/sharedStrings.xml><?xml version="1.0" encoding="utf-8"?>
<sst xmlns="http://schemas.openxmlformats.org/spreadsheetml/2006/main" count="467" uniqueCount="258">
  <si>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</si>
  <si>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</si>
  <si>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</si>
  <si>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</si>
  <si>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</si>
  <si>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</si>
  <si>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</si>
  <si>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</si>
  <si>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</si>
  <si>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</si>
  <si>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</si>
  <si>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</si>
  <si>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</si>
  <si>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</si>
  <si>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</si>
  <si>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</si>
  <si>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</si>
  <si>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</si>
  <si>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</si>
  <si>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</si>
  <si>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</si>
  <si>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</si>
  <si>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</si>
  <si>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</si>
  <si>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</si>
  <si>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</si>
  <si>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</si>
  <si>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</si>
  <si>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</si>
  <si>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</si>
  <si>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</si>
  <si>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</si>
  <si>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</si>
  <si>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</si>
  <si>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</si>
  <si>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</si>
  <si>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</si>
  <si>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</si>
  <si>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</si>
  <si>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</si>
  <si>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Al-Mansour Pharmaceuticals Industries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</si>
  <si>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</si>
  <si>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</si>
  <si>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</si>
  <si>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</si>
  <si>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</si>
  <si>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</si>
  <si>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</si>
  <si>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</si>
  <si>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</si>
  <si>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</si>
  <si>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</si>
  <si>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</si>
  <si>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</si>
  <si>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</si>
  <si>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</si>
  <si>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</si>
  <si>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</si>
  <si>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</si>
  <si>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</si>
  <si>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</si>
  <si>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</si>
  <si>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</si>
  <si>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</si>
  <si>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</si>
  <si>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</si>
  <si>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</si>
  <si>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</si>
  <si>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>Buy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</si>
  <si>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</si>
  <si>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</si>
  <si>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</si>
  <si>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</si>
  <si>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</si>
  <si>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</si>
  <si>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</si>
  <si>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</si>
  <si>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</si>
  <si>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</si>
  <si>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</si>
  <si>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</si>
  <si>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</si>
  <si>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</si>
  <si>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</si>
  <si>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</si>
  <si>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</si>
  <si>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</si>
  <si>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</si>
  <si>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</si>
  <si>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</si>
  <si>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</si>
  <si>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</si>
  <si>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</si>
  <si>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</si>
  <si>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</si>
  <si>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</si>
  <si>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</si>
  <si>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</si>
  <si>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>Union Bank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</si>
  <si>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</si>
  <si>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</si>
  <si>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</si>
  <si>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</si>
  <si>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</si>
  <si>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</si>
  <si>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</si>
  <si>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</si>
  <si>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</si>
  <si>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</si>
  <si>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</si>
  <si>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</si>
  <si>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</si>
  <si>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</si>
  <si>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</si>
  <si>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</si>
  <si>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</si>
  <si>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Eastern Brewery</t>
  </si>
  <si>
    <t>IEAB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</si>
  <si>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</si>
  <si>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</si>
  <si>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</si>
  <si>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</si>
  <si>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</si>
  <si>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</si>
  <si>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</si>
  <si>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</si>
  <si>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</si>
  <si>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</si>
  <si>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</si>
  <si>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</si>
  <si>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</si>
  <si>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</si>
  <si>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</si>
  <si>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</si>
  <si>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</si>
  <si>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IHLI</t>
  </si>
  <si>
    <t>ـــــــ</t>
  </si>
  <si>
    <t>VQUF</t>
  </si>
  <si>
    <t>SBMC</t>
  </si>
  <si>
    <t>No.of Trades</t>
  </si>
  <si>
    <t>Trades Type</t>
  </si>
  <si>
    <t>BIME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</si>
  <si>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</si>
  <si>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</si>
  <si>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</si>
  <si>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</si>
  <si>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</si>
  <si>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</si>
  <si>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</si>
  <si>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</si>
  <si>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</si>
  <si>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</si>
  <si>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</si>
  <si>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</si>
  <si>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</si>
  <si>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</si>
  <si>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</si>
  <si>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</si>
  <si>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</si>
  <si>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</si>
  <si>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</si>
  <si>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</si>
  <si>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</si>
  <si>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</si>
  <si>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</si>
  <si>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</si>
  <si>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</si>
  <si>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</si>
  <si>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</si>
  <si>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</si>
  <si>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HISH</t>
  </si>
  <si>
    <t>BNOI</t>
  </si>
  <si>
    <t>Dar es salam Investment  Bank</t>
  </si>
  <si>
    <t>BDSI</t>
  </si>
  <si>
    <t>NDSA</t>
  </si>
  <si>
    <t>Middle East for Production- Fish</t>
  </si>
  <si>
    <t>Sell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</si>
  <si>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</si>
  <si>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</si>
  <si>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</si>
  <si>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</si>
  <si>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</si>
  <si>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</si>
  <si>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</si>
  <si>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</si>
  <si>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</si>
  <si>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</si>
  <si>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</si>
  <si>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</si>
  <si>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BUND</t>
  </si>
  <si>
    <t>VWIF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</si>
  <si>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</si>
  <si>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</si>
  <si>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</si>
  <si>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</si>
  <si>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</si>
  <si>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</si>
  <si>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</si>
  <si>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</si>
  <si>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</si>
  <si>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IMAP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</si>
  <si>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</si>
  <si>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</si>
  <si>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</si>
  <si>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</si>
  <si>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</si>
  <si>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</si>
  <si>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</si>
  <si>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</si>
  <si>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</si>
  <si>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</si>
  <si>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</si>
  <si>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</si>
  <si>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</si>
  <si>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</si>
  <si>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Al Warka Bank</t>
  </si>
  <si>
    <t>21/2/2010</t>
  </si>
  <si>
    <t>19/1/2011</t>
  </si>
  <si>
    <t>IBPM</t>
  </si>
  <si>
    <t>IMIB</t>
  </si>
  <si>
    <t>Discussion Financial Statements</t>
  </si>
  <si>
    <t xml:space="preserve">Bain Al Nahrain Investment </t>
  </si>
  <si>
    <t>IKLV</t>
  </si>
  <si>
    <t>Total of Insurance sector</t>
  </si>
  <si>
    <t>InsuranceSector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</si>
  <si>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</si>
  <si>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</si>
  <si>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</si>
  <si>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</si>
  <si>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</si>
  <si>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</si>
  <si>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</si>
  <si>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*</t>
  </si>
  <si>
    <t>According to Iraqi securities letter No.183/10 in 25/1/2012 ,(ISC) is suspending trading  the companies below starting Thursday , January 26th , 2012 . The reason s their violation of Instruction# (14) related to financial disclosure ,their failure to submit their quarterly financial reports for Third quarter 2011 after finish the due date . the companies are : Al-Qum'a for Financial Investment, Kirkuk For Producing , North Soft Drinks , Electronic Industries, Light Industries , Palestine Hotel ,Ishtar Hotels .</t>
  </si>
  <si>
    <t>Stopping by ISC</t>
  </si>
  <si>
    <t>IMOS</t>
  </si>
  <si>
    <t>IMPI</t>
  </si>
  <si>
    <t>AMEF</t>
  </si>
  <si>
    <t>AISP</t>
  </si>
  <si>
    <t>AIPM</t>
  </si>
  <si>
    <t>AIRP</t>
  </si>
  <si>
    <t>Electronic Trading Session Tuesday 21/2/2012</t>
  </si>
  <si>
    <t>Non Iraqi's  Bulletin Tuesday 21/2/2012</t>
  </si>
  <si>
    <t xml:space="preserve"> Non Trading Companies in Iraq Stock Exchange for Tuesday 21/2/2012</t>
  </si>
  <si>
    <t>Bulletin News for listed companies in Iraq Stock Exchange for Tuesday 21/2/2012</t>
  </si>
  <si>
    <t>increasing in capital Company(150 billion)</t>
  </si>
  <si>
    <t xml:space="preserve">IRAQ STOCK EXCHANGE TUESDAY SESSION 21/2/2012 </t>
  </si>
  <si>
    <t>Bank of Baghdad</t>
  </si>
  <si>
    <t>North Bank</t>
  </si>
  <si>
    <t>Baghdad Passengers Transport</t>
  </si>
  <si>
    <t>Gulf Insurance and Reinsurance</t>
  </si>
  <si>
    <t>Investment Bank of Iraqi</t>
  </si>
  <si>
    <t>Al -Hilal Industries</t>
  </si>
  <si>
    <t>Investment Bank of Iraq</t>
  </si>
  <si>
    <t xml:space="preserve"> Middle East  Bank</t>
  </si>
  <si>
    <t>Middle East  Bank</t>
  </si>
  <si>
    <t xml:space="preserve"> ISX price Index was about (123.610) point  which increase about (0.63%)</t>
  </si>
  <si>
    <t>Insurance Sector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</si>
</sst>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[$-1010000]d/m/yyyy;@"/>
    <numFmt numFmtId="166" formatCode="0.0%"/>
  </numFmts>
  <fonts count="13">
    <font>
      <sz val="11"/>
      <color theme="1"/>
      <name val="Arial"/>
      <family val="2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B050"/>
      <name val="Arial"/>
      <family val="2"/>
      <scheme val="minor"/>
    </font>
    <font>
      <b/>
      <sz val="12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0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3" fillId="0" borderId="0" xfId="0" applyFont="1" applyBorder="1"/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9" fontId="2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6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2" fontId="8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/>
    <xf numFmtId="0" fontId="8" fillId="0" borderId="0" xfId="0" applyFont="1"/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9" fillId="0" borderId="2" xfId="0" applyFont="1" applyBorder="1"/>
    <xf numFmtId="0" fontId="9" fillId="0" borderId="0" xfId="0" applyFont="1"/>
    <xf numFmtId="0" fontId="0" fillId="0" borderId="0" xfId="0"/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2" xfId="0" applyFont="1" applyBorder="1"/>
    <xf numFmtId="3" fontId="10" fillId="0" borderId="0" xfId="0" applyNumberFormat="1" applyFont="1" applyAlignment="1">
      <alignment horizontal="left"/>
    </xf>
    <xf numFmtId="0" fontId="0" fillId="0" borderId="0" xfId="0"/>
    <xf numFmtId="0" fontId="9" fillId="0" borderId="2" xfId="0" applyFont="1" applyBorder="1" applyAlignment="1">
      <alignment horizontal="center"/>
    </xf>
    <xf numFmtId="0" fontId="6" fillId="0" borderId="0" xfId="0" applyFont="1" applyBorder="1"/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9" fillId="0" borderId="12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left"/>
    </xf>
    <xf numFmtId="0" fontId="3" fillId="0" borderId="0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2" xfId="0" applyNumberFormat="1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2" xfId="0" applyFont="1" applyBorder="1" applyAlignment="1">
      <alignment horizontal="center" vertical="center" wrapText="1"/>
    </xf>
    <xf numFmtId="2" fontId="0" fillId="0" borderId="0" xfId="0" applyNumberFormat="1"/>
    <xf numFmtId="0" fontId="11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February 2012 </a:t>
            </a:r>
          </a:p>
        </c:rich>
      </c:tx>
      <c:layout>
        <c:manualLayout>
          <c:xMode val="edge"/>
          <c:yMode val="edge"/>
          <c:x val="0.31485564304461944"/>
          <c:y val="3.5053773766084123E-2"/>
        </c:manualLayout>
      </c:layout>
    </c:title>
    <c:plotArea>
      <c:layout>
        <c:manualLayout>
          <c:layoutTarget val="inner"/>
          <c:xMode val="edge"/>
          <c:yMode val="edge"/>
          <c:x val="8.2066961142053779E-2"/>
          <c:y val="0.14802861532552331"/>
          <c:w val="0.89408480037556282"/>
          <c:h val="0.73033832661161269"/>
        </c:manualLayout>
      </c:layout>
      <c:lineChart>
        <c:grouping val="standard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rgbClr val="1F497D"/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1287403400027024E-2"/>
                  <c:y val="6.504065040650398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5057366786036323E-2"/>
                  <c:y val="-5.505377376608409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2960075053205329E-2"/>
                  <c:y val="5.868190256705713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1608915604792286E-2"/>
                  <c:y val="-5.725044070983672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7046126332000333E-2"/>
                  <c:y val="5.419234535981513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3.8216547852654041E-2"/>
                  <c:y val="-4.9714890116347797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4.7965861012853224E-2"/>
                  <c:y val="6.6472376928493726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4.2362370318852122E-2"/>
                  <c:y val="-5.716551102753970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5.1058396880200703E-2"/>
                  <c:y val="5.393755631292357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4.4427707406139494E-2"/>
                  <c:y val="-5.2845528455284556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-4.5577738109579123E-2"/>
                  <c:y val="6.5040330324563092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 val="-4.518275966547295E-2"/>
                  <c:y val="-7.1823826899686333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 val="-5.8745633151906111E-2"/>
                  <c:y val="6.266180142116376E-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 val="-2.057728180361322E-2"/>
                  <c:y val="-7.317105178925809E-2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 val="-3.729981701814112E-2"/>
                  <c:y val="4.6657108159987457E-2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 val="-3.3648790746582544E-2"/>
                  <c:y val="-4.920531202256434E-2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 val="-4.6992505630815633E-2"/>
                  <c:y val="6.368158248511617E-2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 val="-3.8942976356050069E-2"/>
                  <c:y val="-6.0975929838038817E-2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 val="-3.5234121464997679E-2"/>
                  <c:y val="5.6910569105691054E-2"/>
                </c:manualLayout>
              </c:layout>
              <c:dLblPos val="r"/>
              <c:showVal val="1"/>
            </c:dLbl>
            <c:dLbl>
              <c:idx val="19"/>
              <c:layout>
                <c:manualLayout>
                  <c:x val="-1.1126564673157223E-2"/>
                  <c:y val="-4.4715447154471878E-2"/>
                </c:manualLayout>
              </c:layout>
              <c:dLblPos val="r"/>
              <c:showVal val="1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Val val="1"/>
          </c:dLbls>
          <c:cat>
            <c:strRef>
              <c:f>[1]مؤشر!$B$1:$O$1</c:f>
              <c:strCache>
                <c:ptCount val="14"/>
                <c:pt idx="0">
                  <c:v> 1/2</c:v>
                </c:pt>
                <c:pt idx="1">
                  <c:v> 2/2</c:v>
                </c:pt>
                <c:pt idx="2">
                  <c:v> 6/2</c:v>
                </c:pt>
                <c:pt idx="3">
                  <c:v> 7/2</c:v>
                </c:pt>
                <c:pt idx="4">
                  <c:v> 8/2</c:v>
                </c:pt>
                <c:pt idx="5">
                  <c:v> 9/2</c:v>
                </c:pt>
                <c:pt idx="6">
                  <c:v> 12/2</c:v>
                </c:pt>
                <c:pt idx="7">
                  <c:v> 13/2</c:v>
                </c:pt>
                <c:pt idx="8">
                  <c:v> 14/2</c:v>
                </c:pt>
                <c:pt idx="9">
                  <c:v> 15/2</c:v>
                </c:pt>
                <c:pt idx="10">
                  <c:v> 16/2</c:v>
                </c:pt>
                <c:pt idx="11">
                  <c:v> 19/2</c:v>
                </c:pt>
                <c:pt idx="12">
                  <c:v> 20/2</c:v>
                </c:pt>
                <c:pt idx="13">
                  <c:v> 21/2</c:v>
                </c:pt>
              </c:strCache>
            </c:strRef>
          </c:cat>
          <c:val>
            <c:numRef>
              <c:f>[1]مؤشر!$B$2:$O$2</c:f>
              <c:numCache>
                <c:formatCode>General</c:formatCode>
                <c:ptCount val="14"/>
                <c:pt idx="0">
                  <c:v>122.55</c:v>
                </c:pt>
                <c:pt idx="1">
                  <c:v>123.67</c:v>
                </c:pt>
                <c:pt idx="2">
                  <c:v>124.33</c:v>
                </c:pt>
                <c:pt idx="3">
                  <c:v>124.33</c:v>
                </c:pt>
                <c:pt idx="4">
                  <c:v>124.59</c:v>
                </c:pt>
                <c:pt idx="5">
                  <c:v>124.71</c:v>
                </c:pt>
                <c:pt idx="6">
                  <c:v>124.67</c:v>
                </c:pt>
                <c:pt idx="7">
                  <c:v>124.15</c:v>
                </c:pt>
                <c:pt idx="8">
                  <c:v>123.97</c:v>
                </c:pt>
                <c:pt idx="9">
                  <c:v>124.39</c:v>
                </c:pt>
                <c:pt idx="10">
                  <c:v>124.35</c:v>
                </c:pt>
                <c:pt idx="11">
                  <c:v>123.86</c:v>
                </c:pt>
                <c:pt idx="12">
                  <c:v>122.84</c:v>
                </c:pt>
                <c:pt idx="13">
                  <c:v>123.61</c:v>
                </c:pt>
              </c:numCache>
            </c:numRef>
          </c:val>
        </c:ser>
        <c:marker val="1"/>
        <c:axId val="39749504"/>
        <c:axId val="39751040"/>
      </c:lineChart>
      <c:catAx>
        <c:axId val="3974950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39751040"/>
        <c:crosses val="autoZero"/>
        <c:auto val="1"/>
        <c:lblAlgn val="ctr"/>
        <c:lblOffset val="100"/>
      </c:catAx>
      <c:valAx>
        <c:axId val="39751040"/>
        <c:scaling>
          <c:orientation val="minMax"/>
          <c:max val="145"/>
        </c:scaling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39749504"/>
        <c:crosses val="autoZero"/>
        <c:crossBetween val="between"/>
      </c:valAx>
    </c:plotArea>
    <c:plotVisOnly val="1"/>
    <c:dispBlanksAs val="gap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</a:t>
            </a:r>
            <a:r>
              <a:rPr lang="en-US" baseline="0"/>
              <a:t> share)</a:t>
            </a:r>
            <a:endParaRPr lang="ar-IQ"/>
          </a:p>
        </c:rich>
      </c:tx>
      <c:layout>
        <c:manualLayout>
          <c:xMode val="edge"/>
          <c:yMode val="edge"/>
          <c:x val="0.35670081722739216"/>
          <c:y val="2.6578073089701008E-2"/>
        </c:manualLayout>
      </c:layout>
    </c:title>
    <c:plotArea>
      <c:layout>
        <c:manualLayout>
          <c:layoutTarget val="inner"/>
          <c:xMode val="edge"/>
          <c:yMode val="edge"/>
          <c:x val="0.13227287623401507"/>
          <c:y val="0.15091482649842758"/>
          <c:w val="0.82930245877418562"/>
          <c:h val="0.6733401227054957"/>
        </c:manualLayout>
      </c:layout>
      <c:lineChart>
        <c:grouping val="standard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8845293486041519E-2"/>
                  <c:y val="-7.495330525544778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4332327007582316E-2"/>
                  <c:y val="-7.769482303084210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3829007501997976E-2"/>
                  <c:y val="8.551791491179881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7793875021833094E-2"/>
                  <c:y val="-8.539304679938268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4.8682295394893819E-2"/>
                  <c:y val="-7.730208142586833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5.0206394655213579E-2"/>
                  <c:y val="6.6445182724252372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0.1074905998470306"/>
                  <c:y val="5.2303694596315606E-2"/>
                </c:manualLayout>
              </c:layout>
              <c:dLblPos val="r"/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Val val="1"/>
          </c:dLbls>
          <c:cat>
            <c:strRef>
              <c:f>'[1]عدد الاسهم'!$B$1:$G$1</c:f>
              <c:strCache>
                <c:ptCount val="6"/>
                <c:pt idx="0">
                  <c:v> 14/2</c:v>
                </c:pt>
                <c:pt idx="1">
                  <c:v> 15/2</c:v>
                </c:pt>
                <c:pt idx="2">
                  <c:v> 16/2</c:v>
                </c:pt>
                <c:pt idx="3">
                  <c:v> 19/2</c:v>
                </c:pt>
                <c:pt idx="4">
                  <c:v> 20/2</c:v>
                </c:pt>
                <c:pt idx="5">
                  <c:v> 21/2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1201744642</c:v>
                </c:pt>
                <c:pt idx="1">
                  <c:v>1024349469</c:v>
                </c:pt>
                <c:pt idx="2">
                  <c:v>1073125650</c:v>
                </c:pt>
                <c:pt idx="3">
                  <c:v>1269136033</c:v>
                </c:pt>
                <c:pt idx="4">
                  <c:v>1479705855</c:v>
                </c:pt>
                <c:pt idx="5">
                  <c:v>1354075820</c:v>
                </c:pt>
              </c:numCache>
            </c:numRef>
          </c:val>
        </c:ser>
        <c:marker val="1"/>
        <c:axId val="39544320"/>
        <c:axId val="39545856"/>
      </c:lineChart>
      <c:catAx>
        <c:axId val="3954432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39545856"/>
        <c:crosses val="autoZero"/>
        <c:auto val="1"/>
        <c:lblAlgn val="ctr"/>
        <c:lblOffset val="100"/>
      </c:catAx>
      <c:valAx>
        <c:axId val="39545856"/>
        <c:scaling>
          <c:orientation val="minMax"/>
          <c:max val="200000000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395443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67"/>
              </c:manualLayout>
            </c:layout>
          </c:dispUnitsLbl>
        </c:dispUnits>
      </c:valAx>
    </c:plotArea>
    <c:plotVisOnly val="1"/>
    <c:dispBlanksAs val="gap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IQ"/>
  <c:style val="10"/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(millionID)</a:t>
            </a:r>
            <a:endParaRPr lang="ar-IQ" sz="1400">
              <a:solidFill>
                <a:schemeClr val="tx2"/>
              </a:solidFill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816"/>
        </c:manualLayout>
      </c:layout>
      <c:lineChart>
        <c:grouping val="stacked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0278573132903855E-2"/>
                  <c:y val="-6.468479783585340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5655422333571902E-2"/>
                  <c:y val="7.296008244368229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6229964947631959E-2"/>
                  <c:y val="7.52230971128608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9870593262986077E-2"/>
                  <c:y val="-7.325539828993772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4.6412401574803169E-2"/>
                  <c:y val="-6.564449382477496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4251968503937012E-2"/>
                  <c:y val="5.610775646909167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3.5851472471191553E-2"/>
                  <c:y val="-8.7962962962963548E-2"/>
                </c:manualLayout>
              </c:layout>
              <c:dLblPos val="r"/>
              <c:showVal val="1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Val val="1"/>
          </c:dLbls>
          <c:cat>
            <c:strRef>
              <c:f>[1]حجم!$B$1:$G$1</c:f>
              <c:strCache>
                <c:ptCount val="6"/>
                <c:pt idx="0">
                  <c:v> 14/2</c:v>
                </c:pt>
                <c:pt idx="1">
                  <c:v> 15/2</c:v>
                </c:pt>
                <c:pt idx="2">
                  <c:v> 16/2</c:v>
                </c:pt>
                <c:pt idx="3">
                  <c:v> 19/2</c:v>
                </c:pt>
                <c:pt idx="4">
                  <c:v> 20/2</c:v>
                </c:pt>
                <c:pt idx="5">
                  <c:v> 21/2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2024465869</c:v>
                </c:pt>
                <c:pt idx="1">
                  <c:v>1831063223</c:v>
                </c:pt>
                <c:pt idx="2">
                  <c:v>1705283201</c:v>
                </c:pt>
                <c:pt idx="3">
                  <c:v>1862289419</c:v>
                </c:pt>
                <c:pt idx="4">
                  <c:v>2372348336</c:v>
                </c:pt>
                <c:pt idx="5">
                  <c:v>1807990291</c:v>
                </c:pt>
              </c:numCache>
            </c:numRef>
          </c:val>
        </c:ser>
        <c:marker val="1"/>
        <c:axId val="64559360"/>
        <c:axId val="70586368"/>
      </c:lineChart>
      <c:catAx>
        <c:axId val="6455936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70586368"/>
        <c:crosses val="autoZero"/>
        <c:auto val="1"/>
        <c:lblAlgn val="ctr"/>
        <c:lblOffset val="100"/>
      </c:catAx>
      <c:valAx>
        <c:axId val="70586368"/>
        <c:scaling>
          <c:orientation val="minMax"/>
          <c:max val="3500000000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6455936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46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</c:chart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0</xdr:row>
      <xdr:rowOff>47625</xdr:rowOff>
    </xdr:from>
    <xdr:to>
      <xdr:col>12</xdr:col>
      <xdr:colOff>685800</xdr:colOff>
      <xdr:row>3</xdr:row>
      <xdr:rowOff>180975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47625"/>
          <a:ext cx="1828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6</xdr:col>
      <xdr:colOff>314325</xdr:colOff>
      <xdr:row>3</xdr:row>
      <xdr:rowOff>219075</xdr:rowOff>
    </xdr:to>
    <xdr:pic>
      <xdr:nvPicPr>
        <xdr:cNvPr id="4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0"/>
          <a:ext cx="1647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539461</xdr:colOff>
      <xdr:row>20</xdr:row>
      <xdr:rowOff>32905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10</xdr:col>
      <xdr:colOff>548986</xdr:colOff>
      <xdr:row>36</xdr:row>
      <xdr:rowOff>139411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548986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21-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1/2</v>
          </cell>
          <cell r="C1" t="str">
            <v xml:space="preserve"> 2/2</v>
          </cell>
          <cell r="D1" t="str">
            <v xml:space="preserve"> 6/2</v>
          </cell>
          <cell r="E1" t="str">
            <v xml:space="preserve"> 7/2</v>
          </cell>
          <cell r="F1" t="str">
            <v xml:space="preserve"> 8/2</v>
          </cell>
          <cell r="G1" t="str">
            <v xml:space="preserve"> 9/2</v>
          </cell>
          <cell r="H1" t="str">
            <v xml:space="preserve"> 12/2</v>
          </cell>
          <cell r="I1" t="str">
            <v xml:space="preserve"> 13/2</v>
          </cell>
          <cell r="J1" t="str">
            <v xml:space="preserve"> 14/2</v>
          </cell>
          <cell r="K1" t="str">
            <v xml:space="preserve"> 15/2</v>
          </cell>
          <cell r="L1" t="str">
            <v xml:space="preserve"> 16/2</v>
          </cell>
          <cell r="M1" t="str">
            <v xml:space="preserve"> 19/2</v>
          </cell>
          <cell r="N1" t="str">
            <v xml:space="preserve"> 20/2</v>
          </cell>
          <cell r="O1" t="str">
            <v xml:space="preserve"> 21/2</v>
          </cell>
        </row>
        <row r="2">
          <cell r="A2">
            <v>2012</v>
          </cell>
          <cell r="B2">
            <v>122.55</v>
          </cell>
          <cell r="C2">
            <v>123.67</v>
          </cell>
          <cell r="D2">
            <v>124.33</v>
          </cell>
          <cell r="E2">
            <v>124.33</v>
          </cell>
          <cell r="F2">
            <v>124.59</v>
          </cell>
          <cell r="G2">
            <v>124.71</v>
          </cell>
          <cell r="H2">
            <v>124.67</v>
          </cell>
          <cell r="I2">
            <v>124.15</v>
          </cell>
          <cell r="J2">
            <v>123.97</v>
          </cell>
          <cell r="K2">
            <v>124.39</v>
          </cell>
          <cell r="L2">
            <v>124.35</v>
          </cell>
          <cell r="M2">
            <v>123.86</v>
          </cell>
          <cell r="N2">
            <v>122.84</v>
          </cell>
          <cell r="O2">
            <v>123.61</v>
          </cell>
        </row>
      </sheetData>
      <sheetData sheetId="1">
        <row r="1">
          <cell r="B1" t="str">
            <v xml:space="preserve"> 14/2</v>
          </cell>
          <cell r="C1" t="str">
            <v xml:space="preserve"> 15/2</v>
          </cell>
          <cell r="D1" t="str">
            <v xml:space="preserve"> 16/2</v>
          </cell>
          <cell r="E1" t="str">
            <v xml:space="preserve"> 19/2</v>
          </cell>
          <cell r="F1" t="str">
            <v xml:space="preserve"> 20/2</v>
          </cell>
          <cell r="G1" t="str">
            <v xml:space="preserve"> 21/2</v>
          </cell>
        </row>
        <row r="2">
          <cell r="A2" t="str">
            <v>عدد الاسهم</v>
          </cell>
          <cell r="B2">
            <v>1201744642</v>
          </cell>
          <cell r="C2">
            <v>1024349469</v>
          </cell>
          <cell r="D2">
            <v>1073125650</v>
          </cell>
          <cell r="E2">
            <v>1269136033</v>
          </cell>
          <cell r="F2">
            <v>1479705855</v>
          </cell>
          <cell r="G2">
            <v>1354075820</v>
          </cell>
        </row>
      </sheetData>
      <sheetData sheetId="2">
        <row r="1">
          <cell r="B1" t="str">
            <v xml:space="preserve"> 14/2</v>
          </cell>
          <cell r="C1" t="str">
            <v xml:space="preserve"> 15/2</v>
          </cell>
          <cell r="D1" t="str">
            <v xml:space="preserve"> 16/2</v>
          </cell>
          <cell r="E1" t="str">
            <v xml:space="preserve"> 19/2</v>
          </cell>
          <cell r="F1" t="str">
            <v xml:space="preserve"> 20/2</v>
          </cell>
          <cell r="G1" t="str">
            <v xml:space="preserve"> 21/2</v>
          </cell>
        </row>
        <row r="2">
          <cell r="A2" t="str">
            <v>القيمة المتداولة</v>
          </cell>
          <cell r="B2">
            <v>2024465869</v>
          </cell>
          <cell r="C2">
            <v>1831063223</v>
          </cell>
          <cell r="D2">
            <v>1705283201</v>
          </cell>
          <cell r="E2">
            <v>1862289419</v>
          </cell>
          <cell r="F2">
            <v>2372348336</v>
          </cell>
          <cell r="G2">
            <v>1807990291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118"/>
  <sheetViews>
    <sheetView tabSelected="1" topLeftCell="A64" workbookViewId="0">
      <selection activeCell="G7" sqref="G7"/>
    </sheetView>
  </sheetViews>
  <sheetFormatPr defaultRowHeight="5.65" customHeight="1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4" width="11.25" customWidth="1"/>
    <col min="15" max="17" width="12.375" bestFit="1" customWidth="1"/>
  </cols>
  <sheetData>
    <row r="1" spans="2:14" ht="15">
      <c r="B1" s="46" t="s">
        <v>0</v>
      </c>
      <c r="C1" s="46"/>
      <c r="D1" s="46"/>
    </row>
    <row r="2" spans="2:14" ht="20.25" customHeight="1">
      <c r="B2" s="33" t="s">
        <v>241</v>
      </c>
      <c r="C2" s="33"/>
      <c r="D2" s="33"/>
    </row>
    <row r="3" spans="2:14" ht="15.75">
      <c r="B3" s="33" t="s">
        <v>1</v>
      </c>
      <c r="C3" s="33"/>
      <c r="D3" s="33"/>
    </row>
    <row r="4" spans="2:14" ht="15.75">
      <c r="B4" s="33" t="s">
        <v>2</v>
      </c>
      <c r="C4" s="124">
        <v>123.61</v>
      </c>
      <c r="D4" s="124"/>
    </row>
    <row r="5" spans="2:14" ht="15.75">
      <c r="B5" s="33" t="s">
        <v>3</v>
      </c>
      <c r="C5" s="124">
        <v>0.63</v>
      </c>
      <c r="D5" s="124"/>
    </row>
    <row r="6" spans="2:14" ht="15.75">
      <c r="B6" s="33" t="s">
        <v>4</v>
      </c>
      <c r="C6" s="79">
        <f>N78</f>
        <v>1807990291</v>
      </c>
      <c r="D6" s="79"/>
    </row>
    <row r="7" spans="2:14" ht="15.75">
      <c r="B7" s="33" t="s">
        <v>5</v>
      </c>
      <c r="C7" s="79">
        <f>M78</f>
        <v>1354075820</v>
      </c>
      <c r="D7" s="79"/>
    </row>
    <row r="8" spans="2:14" ht="15.75">
      <c r="B8" s="33" t="s">
        <v>6</v>
      </c>
      <c r="C8" s="53">
        <f>L78</f>
        <v>637</v>
      </c>
      <c r="D8" s="33"/>
    </row>
    <row r="9" spans="2:14" ht="15.75">
      <c r="B9" s="33" t="s">
        <v>7</v>
      </c>
      <c r="C9" s="1">
        <v>87</v>
      </c>
      <c r="D9" s="33"/>
    </row>
    <row r="10" spans="2:14" ht="15.75">
      <c r="B10" s="33" t="s">
        <v>8</v>
      </c>
      <c r="C10" s="1">
        <v>49</v>
      </c>
      <c r="D10" s="33"/>
      <c r="H10" s="123"/>
    </row>
    <row r="11" spans="2:14" ht="15.75">
      <c r="B11" s="33" t="s">
        <v>9</v>
      </c>
      <c r="C11" s="1">
        <v>15</v>
      </c>
      <c r="D11" s="33"/>
    </row>
    <row r="12" spans="2:14" ht="15.75">
      <c r="B12" s="33" t="s">
        <v>10</v>
      </c>
      <c r="C12" s="1">
        <v>18</v>
      </c>
      <c r="D12" s="33"/>
    </row>
    <row r="13" spans="2:14" ht="15.75">
      <c r="B13" s="33" t="s">
        <v>161</v>
      </c>
      <c r="C13" s="1">
        <v>11</v>
      </c>
      <c r="D13" s="33"/>
    </row>
    <row r="14" spans="2:14" ht="15.75">
      <c r="B14" s="33" t="s">
        <v>99</v>
      </c>
      <c r="C14" s="1">
        <v>11</v>
      </c>
      <c r="D14" s="33"/>
    </row>
    <row r="15" spans="2:14" ht="15.75">
      <c r="B15" s="33" t="s">
        <v>160</v>
      </c>
      <c r="C15" s="1">
        <v>16</v>
      </c>
      <c r="D15" s="33"/>
    </row>
    <row r="16" spans="2:14" ht="45.75" customHeight="1">
      <c r="B16" s="6" t="s">
        <v>63</v>
      </c>
      <c r="C16" s="5" t="s">
        <v>12</v>
      </c>
      <c r="D16" s="5" t="s">
        <v>13</v>
      </c>
      <c r="E16" s="5" t="s">
        <v>14</v>
      </c>
      <c r="F16" s="5" t="s">
        <v>15</v>
      </c>
      <c r="G16" s="5" t="s">
        <v>16</v>
      </c>
      <c r="H16" s="5" t="s">
        <v>17</v>
      </c>
      <c r="I16" s="5" t="s">
        <v>18</v>
      </c>
      <c r="J16" s="5" t="s">
        <v>19</v>
      </c>
      <c r="K16" s="5" t="s">
        <v>20</v>
      </c>
      <c r="L16" s="5" t="s">
        <v>139</v>
      </c>
      <c r="M16" s="5" t="s">
        <v>5</v>
      </c>
      <c r="N16" s="5" t="s">
        <v>22</v>
      </c>
    </row>
    <row r="17" spans="2:15" ht="12" customHeight="1">
      <c r="B17" s="65" t="s">
        <v>23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</row>
    <row r="18" spans="2:15" ht="12" customHeight="1">
      <c r="B18" s="44" t="s">
        <v>131</v>
      </c>
      <c r="C18" s="44" t="s">
        <v>153</v>
      </c>
      <c r="D18" s="57">
        <v>1.21</v>
      </c>
      <c r="E18" s="57">
        <v>1.21</v>
      </c>
      <c r="F18" s="57">
        <v>1.21</v>
      </c>
      <c r="G18" s="57">
        <v>1.21</v>
      </c>
      <c r="H18" s="57">
        <v>1.22</v>
      </c>
      <c r="I18" s="57">
        <v>1.21</v>
      </c>
      <c r="J18" s="57">
        <v>1.21</v>
      </c>
      <c r="K18" s="42">
        <v>0</v>
      </c>
      <c r="L18" s="43">
        <v>5</v>
      </c>
      <c r="M18" s="40">
        <v>15086424</v>
      </c>
      <c r="N18" s="40">
        <v>18254573</v>
      </c>
      <c r="O18" s="54"/>
    </row>
    <row r="19" spans="2:15" ht="12" customHeight="1">
      <c r="B19" s="44" t="s">
        <v>24</v>
      </c>
      <c r="C19" s="44" t="s">
        <v>183</v>
      </c>
      <c r="D19" s="57">
        <v>2.73</v>
      </c>
      <c r="E19" s="57">
        <v>2.89</v>
      </c>
      <c r="F19" s="57">
        <v>2.73</v>
      </c>
      <c r="G19" s="57">
        <v>2.83</v>
      </c>
      <c r="H19" s="57">
        <v>2.76</v>
      </c>
      <c r="I19" s="57">
        <v>2.83</v>
      </c>
      <c r="J19" s="57">
        <v>2.7</v>
      </c>
      <c r="K19" s="42">
        <v>4.8099999999999996</v>
      </c>
      <c r="L19" s="43">
        <v>33</v>
      </c>
      <c r="M19" s="40">
        <v>25229475</v>
      </c>
      <c r="N19" s="40">
        <v>71437767</v>
      </c>
      <c r="O19" s="54"/>
    </row>
    <row r="20" spans="2:15" ht="12" customHeight="1">
      <c r="B20" s="44" t="s">
        <v>100</v>
      </c>
      <c r="C20" s="44" t="s">
        <v>225</v>
      </c>
      <c r="D20" s="57">
        <v>1.2</v>
      </c>
      <c r="E20" s="57">
        <v>1.2</v>
      </c>
      <c r="F20" s="57">
        <v>1.2</v>
      </c>
      <c r="G20" s="57">
        <v>1.2</v>
      </c>
      <c r="H20" s="57">
        <v>1.2</v>
      </c>
      <c r="I20" s="57">
        <v>1.2</v>
      </c>
      <c r="J20" s="57">
        <v>1.2</v>
      </c>
      <c r="K20" s="42">
        <v>0</v>
      </c>
      <c r="L20" s="43">
        <v>5</v>
      </c>
      <c r="M20" s="40">
        <v>27506578</v>
      </c>
      <c r="N20" s="40">
        <v>33007894</v>
      </c>
      <c r="O20" s="54"/>
    </row>
    <row r="21" spans="2:15" ht="12" customHeight="1">
      <c r="B21" s="44" t="s">
        <v>134</v>
      </c>
      <c r="C21" s="44" t="s">
        <v>141</v>
      </c>
      <c r="D21" s="57">
        <v>1.86</v>
      </c>
      <c r="E21" s="57">
        <v>1.88</v>
      </c>
      <c r="F21" s="57">
        <v>1.84</v>
      </c>
      <c r="G21" s="57">
        <v>1.85</v>
      </c>
      <c r="H21" s="57">
        <v>1.85</v>
      </c>
      <c r="I21" s="57">
        <v>1.86</v>
      </c>
      <c r="J21" s="57">
        <v>1.86</v>
      </c>
      <c r="K21" s="42">
        <v>0</v>
      </c>
      <c r="L21" s="43">
        <v>48</v>
      </c>
      <c r="M21" s="40">
        <v>103793548</v>
      </c>
      <c r="N21" s="40">
        <v>192104859</v>
      </c>
      <c r="O21" s="54"/>
    </row>
    <row r="22" spans="2:15" ht="12" customHeight="1">
      <c r="B22" s="44" t="s">
        <v>133</v>
      </c>
      <c r="C22" s="44" t="s">
        <v>185</v>
      </c>
      <c r="D22" s="57">
        <v>0.89</v>
      </c>
      <c r="E22" s="57">
        <v>0.9</v>
      </c>
      <c r="F22" s="57">
        <v>0.89</v>
      </c>
      <c r="G22" s="57">
        <v>0.89</v>
      </c>
      <c r="H22" s="57">
        <v>0.89</v>
      </c>
      <c r="I22" s="57">
        <v>0.9</v>
      </c>
      <c r="J22" s="57">
        <v>0.89</v>
      </c>
      <c r="K22" s="42">
        <v>1.1200000000000001</v>
      </c>
      <c r="L22" s="43">
        <v>50</v>
      </c>
      <c r="M22" s="40">
        <v>642039329</v>
      </c>
      <c r="N22" s="40">
        <v>572057813</v>
      </c>
      <c r="O22" s="54"/>
    </row>
    <row r="23" spans="2:15" ht="12" customHeight="1">
      <c r="B23" s="44" t="s">
        <v>25</v>
      </c>
      <c r="C23" s="44" t="s">
        <v>171</v>
      </c>
      <c r="D23" s="57">
        <v>0.8</v>
      </c>
      <c r="E23" s="57">
        <v>0.8</v>
      </c>
      <c r="F23" s="57">
        <v>0.8</v>
      </c>
      <c r="G23" s="57">
        <v>0.8</v>
      </c>
      <c r="H23" s="57">
        <v>0.8</v>
      </c>
      <c r="I23" s="57">
        <v>0.8</v>
      </c>
      <c r="J23" s="57">
        <v>0.8</v>
      </c>
      <c r="K23" s="42">
        <v>0</v>
      </c>
      <c r="L23" s="43">
        <v>1</v>
      </c>
      <c r="M23" s="40">
        <v>200000</v>
      </c>
      <c r="N23" s="40">
        <v>160000</v>
      </c>
      <c r="O23" s="54"/>
    </row>
    <row r="24" spans="2:15" ht="12" customHeight="1">
      <c r="B24" s="44" t="s">
        <v>82</v>
      </c>
      <c r="C24" s="44" t="s">
        <v>162</v>
      </c>
      <c r="D24" s="57">
        <v>3.31</v>
      </c>
      <c r="E24" s="57">
        <v>3.31</v>
      </c>
      <c r="F24" s="57">
        <v>3.31</v>
      </c>
      <c r="G24" s="57">
        <v>3.31</v>
      </c>
      <c r="H24" s="57">
        <v>3.31</v>
      </c>
      <c r="I24" s="57">
        <v>3.31</v>
      </c>
      <c r="J24" s="57">
        <v>3.31</v>
      </c>
      <c r="K24" s="42">
        <v>0</v>
      </c>
      <c r="L24" s="43">
        <v>2</v>
      </c>
      <c r="M24" s="40">
        <v>249500</v>
      </c>
      <c r="N24" s="40">
        <v>825845</v>
      </c>
      <c r="O24" s="54"/>
    </row>
    <row r="25" spans="2:15" ht="12" customHeight="1">
      <c r="B25" s="44" t="s">
        <v>172</v>
      </c>
      <c r="C25" s="44" t="s">
        <v>173</v>
      </c>
      <c r="D25" s="57">
        <v>3.19</v>
      </c>
      <c r="E25" s="57">
        <v>3.2</v>
      </c>
      <c r="F25" s="57">
        <v>3.11</v>
      </c>
      <c r="G25" s="57">
        <v>3.16</v>
      </c>
      <c r="H25" s="57">
        <v>3.11</v>
      </c>
      <c r="I25" s="57">
        <v>3.12</v>
      </c>
      <c r="J25" s="57">
        <v>3.2</v>
      </c>
      <c r="K25" s="42">
        <v>-2.5</v>
      </c>
      <c r="L25" s="43">
        <v>12</v>
      </c>
      <c r="M25" s="40">
        <v>1700810</v>
      </c>
      <c r="N25" s="40">
        <v>5378720</v>
      </c>
      <c r="O25" s="54"/>
    </row>
    <row r="26" spans="2:15" ht="12" customHeight="1">
      <c r="B26" s="44" t="s">
        <v>102</v>
      </c>
      <c r="C26" s="44" t="s">
        <v>181</v>
      </c>
      <c r="D26" s="57">
        <v>0.79</v>
      </c>
      <c r="E26" s="57">
        <v>0.8</v>
      </c>
      <c r="F26" s="57">
        <v>0.78</v>
      </c>
      <c r="G26" s="57">
        <v>0.8</v>
      </c>
      <c r="H26" s="57">
        <v>0.78</v>
      </c>
      <c r="I26" s="57">
        <v>0.8</v>
      </c>
      <c r="J26" s="57">
        <v>0.79</v>
      </c>
      <c r="K26" s="42">
        <v>1.27</v>
      </c>
      <c r="L26" s="43">
        <v>32</v>
      </c>
      <c r="M26" s="40">
        <v>46564354</v>
      </c>
      <c r="N26" s="40">
        <v>37136483</v>
      </c>
      <c r="O26" s="54"/>
    </row>
    <row r="27" spans="2:15" ht="12" customHeight="1">
      <c r="B27" s="44" t="s">
        <v>178</v>
      </c>
      <c r="C27" s="44" t="s">
        <v>177</v>
      </c>
      <c r="D27" s="57">
        <v>1.23</v>
      </c>
      <c r="E27" s="57">
        <v>1.23</v>
      </c>
      <c r="F27" s="57">
        <v>1.22</v>
      </c>
      <c r="G27" s="57">
        <v>1.23</v>
      </c>
      <c r="H27" s="57">
        <v>1.22</v>
      </c>
      <c r="I27" s="57">
        <v>1.23</v>
      </c>
      <c r="J27" s="57">
        <v>1.23</v>
      </c>
      <c r="K27" s="42">
        <v>0</v>
      </c>
      <c r="L27" s="43">
        <v>4</v>
      </c>
      <c r="M27" s="40">
        <v>2515022</v>
      </c>
      <c r="N27" s="40">
        <v>3083993</v>
      </c>
      <c r="O27" s="54"/>
    </row>
    <row r="28" spans="2:15" ht="12" customHeight="1">
      <c r="B28" s="44" t="s">
        <v>84</v>
      </c>
      <c r="C28" s="44" t="s">
        <v>231</v>
      </c>
      <c r="D28" s="57">
        <v>0.88</v>
      </c>
      <c r="E28" s="57">
        <v>0.9</v>
      </c>
      <c r="F28" s="57">
        <v>0.88</v>
      </c>
      <c r="G28" s="57">
        <v>0.89</v>
      </c>
      <c r="H28" s="57">
        <v>0.88</v>
      </c>
      <c r="I28" s="57">
        <v>0.9</v>
      </c>
      <c r="J28" s="57">
        <v>0.88</v>
      </c>
      <c r="K28" s="42">
        <v>2.27</v>
      </c>
      <c r="L28" s="43">
        <v>28</v>
      </c>
      <c r="M28" s="40">
        <v>105889077</v>
      </c>
      <c r="N28" s="40">
        <v>94635381</v>
      </c>
      <c r="O28" s="54"/>
    </row>
    <row r="29" spans="2:15" ht="12" customHeight="1">
      <c r="B29" s="44" t="s">
        <v>197</v>
      </c>
      <c r="C29" s="44" t="s">
        <v>198</v>
      </c>
      <c r="D29" s="57">
        <v>1.84</v>
      </c>
      <c r="E29" s="57">
        <v>1.85</v>
      </c>
      <c r="F29" s="57">
        <v>1.83</v>
      </c>
      <c r="G29" s="57">
        <v>1.84</v>
      </c>
      <c r="H29" s="57">
        <v>1.82</v>
      </c>
      <c r="I29" s="57">
        <v>1.85</v>
      </c>
      <c r="J29" s="57">
        <v>1.82</v>
      </c>
      <c r="K29" s="42">
        <v>1.65</v>
      </c>
      <c r="L29" s="43">
        <v>29</v>
      </c>
      <c r="M29" s="40">
        <v>13595285</v>
      </c>
      <c r="N29" s="40">
        <v>24988119</v>
      </c>
      <c r="O29" s="54"/>
    </row>
    <row r="30" spans="2:15" ht="12" customHeight="1">
      <c r="B30" s="44" t="s">
        <v>226</v>
      </c>
      <c r="C30" s="44" t="s">
        <v>227</v>
      </c>
      <c r="D30" s="57">
        <v>2.15</v>
      </c>
      <c r="E30" s="57">
        <v>2.15</v>
      </c>
      <c r="F30" s="57">
        <v>2.1</v>
      </c>
      <c r="G30" s="57">
        <v>2.11</v>
      </c>
      <c r="H30" s="57">
        <v>2.14</v>
      </c>
      <c r="I30" s="57">
        <v>2.1</v>
      </c>
      <c r="J30" s="57">
        <v>2.15</v>
      </c>
      <c r="K30" s="42">
        <v>-2.33</v>
      </c>
      <c r="L30" s="43">
        <v>23</v>
      </c>
      <c r="M30" s="40">
        <v>45580000</v>
      </c>
      <c r="N30" s="40">
        <v>95952700</v>
      </c>
      <c r="O30" s="54"/>
    </row>
    <row r="31" spans="2:15" ht="12" customHeight="1">
      <c r="B31" s="44" t="s">
        <v>83</v>
      </c>
      <c r="C31" s="44" t="s">
        <v>189</v>
      </c>
      <c r="D31" s="57">
        <v>2.19</v>
      </c>
      <c r="E31" s="57">
        <v>2.2000000000000002</v>
      </c>
      <c r="F31" s="57">
        <v>2.15</v>
      </c>
      <c r="G31" s="57">
        <v>2.1800000000000002</v>
      </c>
      <c r="H31" s="57">
        <v>2.19</v>
      </c>
      <c r="I31" s="57">
        <v>2.17</v>
      </c>
      <c r="J31" s="57">
        <v>2.19</v>
      </c>
      <c r="K31" s="42">
        <v>-0.91</v>
      </c>
      <c r="L31" s="43">
        <v>35</v>
      </c>
      <c r="M31" s="40">
        <v>32128897</v>
      </c>
      <c r="N31" s="40">
        <v>69949344</v>
      </c>
      <c r="O31" s="54"/>
    </row>
    <row r="32" spans="2:15" ht="12" customHeight="1">
      <c r="B32" s="44" t="s">
        <v>194</v>
      </c>
      <c r="C32" s="44" t="s">
        <v>205</v>
      </c>
      <c r="D32" s="57">
        <v>0.94</v>
      </c>
      <c r="E32" s="57">
        <v>0.94</v>
      </c>
      <c r="F32" s="57">
        <v>0.93</v>
      </c>
      <c r="G32" s="57">
        <v>0.93</v>
      </c>
      <c r="H32" s="57">
        <v>0.94</v>
      </c>
      <c r="I32" s="57">
        <v>0.93</v>
      </c>
      <c r="J32" s="57">
        <v>0.94</v>
      </c>
      <c r="K32" s="42">
        <v>-1.06</v>
      </c>
      <c r="L32" s="43">
        <v>4</v>
      </c>
      <c r="M32" s="40">
        <v>7305603</v>
      </c>
      <c r="N32" s="40">
        <v>6828267</v>
      </c>
      <c r="O32" s="54"/>
    </row>
    <row r="33" spans="2:15" ht="12" customHeight="1">
      <c r="B33" s="58" t="s">
        <v>28</v>
      </c>
      <c r="C33" s="58"/>
      <c r="D33" s="58"/>
      <c r="E33" s="58"/>
      <c r="F33" s="58"/>
      <c r="G33" s="58"/>
      <c r="H33" s="58"/>
      <c r="I33" s="58"/>
      <c r="J33" s="58"/>
      <c r="K33" s="58"/>
      <c r="L33" s="43">
        <f>SUM(L18:L32)</f>
        <v>311</v>
      </c>
      <c r="M33" s="40">
        <f>SUM(M18:M32)</f>
        <v>1069383902</v>
      </c>
      <c r="N33" s="40">
        <f>SUM(N18:N32)</f>
        <v>1225801758</v>
      </c>
    </row>
    <row r="34" spans="2:15" ht="12" customHeight="1">
      <c r="B34" s="65" t="s">
        <v>224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7"/>
    </row>
    <row r="35" spans="2:15" ht="12" customHeight="1">
      <c r="B35" s="44" t="s">
        <v>29</v>
      </c>
      <c r="C35" s="44" t="s">
        <v>207</v>
      </c>
      <c r="D35" s="57">
        <v>1.51</v>
      </c>
      <c r="E35" s="57">
        <v>1.51</v>
      </c>
      <c r="F35" s="57">
        <v>1.49</v>
      </c>
      <c r="G35" s="57">
        <v>1.5</v>
      </c>
      <c r="H35" s="57">
        <v>1.47</v>
      </c>
      <c r="I35" s="57">
        <v>1.49</v>
      </c>
      <c r="J35" s="57">
        <v>1.45</v>
      </c>
      <c r="K35" s="42">
        <v>2.76</v>
      </c>
      <c r="L35" s="43">
        <v>16</v>
      </c>
      <c r="M35" s="40">
        <v>5516000</v>
      </c>
      <c r="N35" s="40">
        <v>8274500</v>
      </c>
      <c r="O35" s="54"/>
    </row>
    <row r="36" spans="2:15" ht="12" customHeight="1">
      <c r="B36" s="44" t="s">
        <v>30</v>
      </c>
      <c r="C36" s="44" t="s">
        <v>174</v>
      </c>
      <c r="D36" s="57">
        <v>2.73</v>
      </c>
      <c r="E36" s="57">
        <v>2.73</v>
      </c>
      <c r="F36" s="57">
        <v>2.65</v>
      </c>
      <c r="G36" s="57">
        <v>2.69</v>
      </c>
      <c r="H36" s="57">
        <v>2.74</v>
      </c>
      <c r="I36" s="57">
        <v>2.65</v>
      </c>
      <c r="J36" s="57">
        <v>2.75</v>
      </c>
      <c r="K36" s="42">
        <v>-3.64</v>
      </c>
      <c r="L36" s="43">
        <v>13</v>
      </c>
      <c r="M36" s="40">
        <v>1645129</v>
      </c>
      <c r="N36" s="40">
        <v>4430402</v>
      </c>
      <c r="O36" s="54"/>
    </row>
    <row r="37" spans="2:15" ht="12" customHeight="1">
      <c r="B37" s="44" t="s">
        <v>154</v>
      </c>
      <c r="C37" s="44" t="s">
        <v>155</v>
      </c>
      <c r="D37" s="57">
        <v>0.8</v>
      </c>
      <c r="E37" s="57">
        <v>0.82</v>
      </c>
      <c r="F37" s="57">
        <v>0.78</v>
      </c>
      <c r="G37" s="57">
        <v>0.79</v>
      </c>
      <c r="H37" s="57">
        <v>0.8</v>
      </c>
      <c r="I37" s="57">
        <v>0.78</v>
      </c>
      <c r="J37" s="57">
        <v>0.8</v>
      </c>
      <c r="K37" s="42">
        <v>-2.5</v>
      </c>
      <c r="L37" s="43">
        <v>3</v>
      </c>
      <c r="M37" s="40">
        <v>1450000</v>
      </c>
      <c r="N37" s="40">
        <v>1145000</v>
      </c>
    </row>
    <row r="38" spans="2:15" ht="12" customHeight="1">
      <c r="B38" s="58" t="s">
        <v>223</v>
      </c>
      <c r="C38" s="58"/>
      <c r="D38" s="76"/>
      <c r="E38" s="76"/>
      <c r="F38" s="76"/>
      <c r="G38" s="76"/>
      <c r="H38" s="76"/>
      <c r="I38" s="76"/>
      <c r="J38" s="76"/>
      <c r="K38" s="76"/>
      <c r="L38" s="43">
        <f>SUM(L35:L37)</f>
        <v>32</v>
      </c>
      <c r="M38" s="40">
        <f>SUM(M35:M37)</f>
        <v>8611129</v>
      </c>
      <c r="N38" s="40">
        <f>SUM(N35:N37)</f>
        <v>13849902</v>
      </c>
    </row>
    <row r="39" spans="2:15" ht="12" customHeight="1">
      <c r="B39" s="58" t="s">
        <v>33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4"/>
    </row>
    <row r="40" spans="2:15" ht="12" customHeight="1">
      <c r="B40" s="44" t="s">
        <v>113</v>
      </c>
      <c r="C40" s="44" t="s">
        <v>151</v>
      </c>
      <c r="D40" s="57">
        <v>13.9</v>
      </c>
      <c r="E40" s="57">
        <v>14</v>
      </c>
      <c r="F40" s="57">
        <v>13.85</v>
      </c>
      <c r="G40" s="57">
        <v>13.88</v>
      </c>
      <c r="H40" s="57">
        <v>13.89</v>
      </c>
      <c r="I40" s="57">
        <v>14</v>
      </c>
      <c r="J40" s="57">
        <v>13.9</v>
      </c>
      <c r="K40" s="42">
        <v>0.72</v>
      </c>
      <c r="L40" s="43">
        <v>5</v>
      </c>
      <c r="M40" s="40">
        <v>225581</v>
      </c>
      <c r="N40" s="40">
        <v>3130634</v>
      </c>
      <c r="O40" s="54"/>
    </row>
    <row r="41" spans="2:15" ht="12" customHeight="1">
      <c r="B41" s="44" t="s">
        <v>34</v>
      </c>
      <c r="C41" s="44" t="s">
        <v>150</v>
      </c>
      <c r="D41" s="57">
        <v>2.65</v>
      </c>
      <c r="E41" s="57">
        <v>2.65</v>
      </c>
      <c r="F41" s="57">
        <v>2.6</v>
      </c>
      <c r="G41" s="57">
        <v>2.61</v>
      </c>
      <c r="H41" s="57">
        <v>2.67</v>
      </c>
      <c r="I41" s="57">
        <v>2.6</v>
      </c>
      <c r="J41" s="57">
        <v>2.65</v>
      </c>
      <c r="K41" s="42">
        <v>-1.89</v>
      </c>
      <c r="L41" s="43">
        <v>13</v>
      </c>
      <c r="M41" s="40">
        <v>3220848</v>
      </c>
      <c r="N41" s="40">
        <v>8399549</v>
      </c>
      <c r="O41" s="54"/>
    </row>
    <row r="42" spans="2:15" ht="12" customHeight="1">
      <c r="B42" s="44" t="s">
        <v>35</v>
      </c>
      <c r="C42" s="44" t="s">
        <v>206</v>
      </c>
      <c r="D42" s="57">
        <v>4.8600000000000003</v>
      </c>
      <c r="E42" s="57">
        <v>4.8600000000000003</v>
      </c>
      <c r="F42" s="57">
        <v>4.83</v>
      </c>
      <c r="G42" s="57">
        <v>4.84</v>
      </c>
      <c r="H42" s="57">
        <v>4.87</v>
      </c>
      <c r="I42" s="57">
        <v>4.83</v>
      </c>
      <c r="J42" s="57">
        <v>4.8600000000000003</v>
      </c>
      <c r="K42" s="42">
        <v>-0.62</v>
      </c>
      <c r="L42" s="43">
        <v>26</v>
      </c>
      <c r="M42" s="40">
        <v>4595777</v>
      </c>
      <c r="N42" s="40">
        <v>22254310</v>
      </c>
      <c r="O42" s="54"/>
    </row>
    <row r="43" spans="2:15" ht="12" customHeight="1">
      <c r="B43" s="52" t="s">
        <v>196</v>
      </c>
      <c r="C43" s="52" t="s">
        <v>184</v>
      </c>
      <c r="D43" s="57">
        <v>58</v>
      </c>
      <c r="E43" s="57">
        <v>58</v>
      </c>
      <c r="F43" s="57">
        <v>58</v>
      </c>
      <c r="G43" s="57">
        <v>58</v>
      </c>
      <c r="H43" s="57">
        <v>60</v>
      </c>
      <c r="I43" s="57">
        <v>58</v>
      </c>
      <c r="J43" s="57">
        <v>60</v>
      </c>
      <c r="K43" s="42">
        <v>-3.33</v>
      </c>
      <c r="L43" s="43">
        <v>1</v>
      </c>
      <c r="M43" s="40">
        <v>4500</v>
      </c>
      <c r="N43" s="40">
        <v>261000</v>
      </c>
      <c r="O43" s="54"/>
    </row>
    <row r="44" spans="2:15" ht="12" customHeight="1">
      <c r="B44" s="44" t="s">
        <v>87</v>
      </c>
      <c r="C44" s="44" t="s">
        <v>204</v>
      </c>
      <c r="D44" s="57">
        <v>9.15</v>
      </c>
      <c r="E44" s="57">
        <v>9.15</v>
      </c>
      <c r="F44" s="57">
        <v>9</v>
      </c>
      <c r="G44" s="57">
        <v>9.09</v>
      </c>
      <c r="H44" s="57">
        <v>9.1999999999999993</v>
      </c>
      <c r="I44" s="57">
        <v>9</v>
      </c>
      <c r="J44" s="57">
        <v>9.15</v>
      </c>
      <c r="K44" s="42">
        <v>-1.64</v>
      </c>
      <c r="L44" s="43">
        <v>3</v>
      </c>
      <c r="M44" s="40">
        <v>108333</v>
      </c>
      <c r="N44" s="40">
        <v>984997</v>
      </c>
    </row>
    <row r="45" spans="2:15" ht="12" customHeight="1">
      <c r="B45" s="58" t="s">
        <v>36</v>
      </c>
      <c r="C45" s="58"/>
      <c r="D45" s="70"/>
      <c r="E45" s="71"/>
      <c r="F45" s="71"/>
      <c r="G45" s="71"/>
      <c r="H45" s="71"/>
      <c r="I45" s="71"/>
      <c r="J45" s="71"/>
      <c r="K45" s="72"/>
      <c r="L45" s="43">
        <f>SUM(L40:L44)</f>
        <v>48</v>
      </c>
      <c r="M45" s="40">
        <f>SUM(M40:M44)</f>
        <v>8155039</v>
      </c>
      <c r="N45" s="40">
        <f>SUM(N40:N44)</f>
        <v>35030490</v>
      </c>
    </row>
    <row r="46" spans="2:15" ht="12" customHeight="1">
      <c r="B46" s="65" t="s">
        <v>37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7"/>
    </row>
    <row r="47" spans="2:15" s="54" customFormat="1" ht="12" customHeight="1">
      <c r="B47" s="52" t="s">
        <v>40</v>
      </c>
      <c r="C47" s="52" t="s">
        <v>200</v>
      </c>
      <c r="D47" s="57">
        <v>2.7</v>
      </c>
      <c r="E47" s="57">
        <v>2.7</v>
      </c>
      <c r="F47" s="57">
        <v>2.67</v>
      </c>
      <c r="G47" s="57">
        <v>2.69</v>
      </c>
      <c r="H47" s="57">
        <v>2.7</v>
      </c>
      <c r="I47" s="57">
        <v>2.67</v>
      </c>
      <c r="J47" s="57">
        <v>2.72</v>
      </c>
      <c r="K47" s="42">
        <v>-1.84</v>
      </c>
      <c r="L47" s="43">
        <v>7</v>
      </c>
      <c r="M47" s="40">
        <v>2200000</v>
      </c>
      <c r="N47" s="40">
        <v>5915000</v>
      </c>
    </row>
    <row r="48" spans="2:15" ht="12" customHeight="1">
      <c r="B48" s="44" t="s">
        <v>41</v>
      </c>
      <c r="C48" s="44" t="s">
        <v>235</v>
      </c>
      <c r="D48" s="57">
        <v>1.67</v>
      </c>
      <c r="E48" s="57">
        <v>1.67</v>
      </c>
      <c r="F48" s="57">
        <v>1.67</v>
      </c>
      <c r="G48" s="57">
        <v>1.67</v>
      </c>
      <c r="H48" s="57">
        <v>1.52</v>
      </c>
      <c r="I48" s="57">
        <v>1.67</v>
      </c>
      <c r="J48" s="57">
        <v>1.52</v>
      </c>
      <c r="K48" s="42">
        <v>9.8699999999999992</v>
      </c>
      <c r="L48" s="43">
        <v>40</v>
      </c>
      <c r="M48" s="40">
        <v>14691733</v>
      </c>
      <c r="N48" s="40">
        <v>24535194</v>
      </c>
      <c r="O48" s="54"/>
    </row>
    <row r="49" spans="2:15" ht="12" customHeight="1">
      <c r="B49" s="44" t="s">
        <v>120</v>
      </c>
      <c r="C49" s="44" t="s">
        <v>156</v>
      </c>
      <c r="D49" s="57">
        <v>4.8499999999999996</v>
      </c>
      <c r="E49" s="57">
        <v>4.9800000000000004</v>
      </c>
      <c r="F49" s="57">
        <v>4.8499999999999996</v>
      </c>
      <c r="G49" s="57">
        <v>4.9000000000000004</v>
      </c>
      <c r="H49" s="57">
        <v>4.8499999999999996</v>
      </c>
      <c r="I49" s="57">
        <v>4.8499999999999996</v>
      </c>
      <c r="J49" s="57">
        <v>4.8499999999999996</v>
      </c>
      <c r="K49" s="42">
        <v>0</v>
      </c>
      <c r="L49" s="43">
        <v>5</v>
      </c>
      <c r="M49" s="40">
        <v>511224</v>
      </c>
      <c r="N49" s="40">
        <v>2505436</v>
      </c>
      <c r="O49" s="54"/>
    </row>
    <row r="50" spans="2:15" s="54" customFormat="1" ht="12" customHeight="1">
      <c r="B50" s="52" t="s">
        <v>119</v>
      </c>
      <c r="C50" s="52" t="s">
        <v>209</v>
      </c>
      <c r="D50" s="57">
        <v>60</v>
      </c>
      <c r="E50" s="57">
        <v>60</v>
      </c>
      <c r="F50" s="57">
        <v>60</v>
      </c>
      <c r="G50" s="57">
        <v>60</v>
      </c>
      <c r="H50" s="57">
        <v>60</v>
      </c>
      <c r="I50" s="57">
        <v>60</v>
      </c>
      <c r="J50" s="57">
        <v>60</v>
      </c>
      <c r="K50" s="42">
        <v>0</v>
      </c>
      <c r="L50" s="43">
        <v>2</v>
      </c>
      <c r="M50" s="40">
        <v>26250</v>
      </c>
      <c r="N50" s="40">
        <v>1575000</v>
      </c>
    </row>
    <row r="51" spans="2:15" ht="12" customHeight="1">
      <c r="B51" s="44" t="s">
        <v>89</v>
      </c>
      <c r="C51" s="44" t="s">
        <v>159</v>
      </c>
      <c r="D51" s="57">
        <v>1.3</v>
      </c>
      <c r="E51" s="57">
        <v>1.3</v>
      </c>
      <c r="F51" s="57">
        <v>1.29</v>
      </c>
      <c r="G51" s="57">
        <v>1.29</v>
      </c>
      <c r="H51" s="57">
        <v>1.3</v>
      </c>
      <c r="I51" s="57">
        <v>1.29</v>
      </c>
      <c r="J51" s="57">
        <v>1.3</v>
      </c>
      <c r="K51" s="42">
        <v>-0.77</v>
      </c>
      <c r="L51" s="43">
        <v>23</v>
      </c>
      <c r="M51" s="40">
        <v>17637749</v>
      </c>
      <c r="N51" s="40">
        <v>22776946</v>
      </c>
      <c r="O51" s="54"/>
    </row>
    <row r="52" spans="2:15" ht="12" customHeight="1">
      <c r="B52" s="44" t="s">
        <v>195</v>
      </c>
      <c r="C52" s="44" t="s">
        <v>214</v>
      </c>
      <c r="D52" s="57">
        <v>1.3</v>
      </c>
      <c r="E52" s="57">
        <v>1.3</v>
      </c>
      <c r="F52" s="57">
        <v>1.25</v>
      </c>
      <c r="G52" s="57">
        <v>1.28</v>
      </c>
      <c r="H52" s="57">
        <v>1.31</v>
      </c>
      <c r="I52" s="57">
        <v>1.27</v>
      </c>
      <c r="J52" s="57">
        <v>1.3</v>
      </c>
      <c r="K52" s="42">
        <v>-2.31</v>
      </c>
      <c r="L52" s="43">
        <v>28</v>
      </c>
      <c r="M52" s="40">
        <v>16300000</v>
      </c>
      <c r="N52" s="40">
        <v>20903000</v>
      </c>
      <c r="O52" s="54"/>
    </row>
    <row r="53" spans="2:15" ht="12" customHeight="1">
      <c r="B53" s="44" t="s">
        <v>43</v>
      </c>
      <c r="C53" s="44" t="s">
        <v>135</v>
      </c>
      <c r="D53" s="57">
        <v>0.97</v>
      </c>
      <c r="E53" s="57">
        <v>0.97</v>
      </c>
      <c r="F53" s="57">
        <v>0.96</v>
      </c>
      <c r="G53" s="57">
        <v>0.96</v>
      </c>
      <c r="H53" s="57">
        <v>0.97</v>
      </c>
      <c r="I53" s="57">
        <v>0.96</v>
      </c>
      <c r="J53" s="57">
        <v>0.97</v>
      </c>
      <c r="K53" s="42">
        <v>-1.03</v>
      </c>
      <c r="L53" s="43">
        <v>25</v>
      </c>
      <c r="M53" s="40">
        <v>142926030</v>
      </c>
      <c r="N53" s="40">
        <v>137405953</v>
      </c>
      <c r="O53" s="54"/>
    </row>
    <row r="54" spans="2:15" ht="12" customHeight="1">
      <c r="B54" s="44" t="s">
        <v>47</v>
      </c>
      <c r="C54" s="44" t="s">
        <v>222</v>
      </c>
      <c r="D54" s="57">
        <v>3.3</v>
      </c>
      <c r="E54" s="57">
        <v>3.3</v>
      </c>
      <c r="F54" s="57">
        <v>3.21</v>
      </c>
      <c r="G54" s="57">
        <v>3.24</v>
      </c>
      <c r="H54" s="57">
        <v>3.28</v>
      </c>
      <c r="I54" s="57">
        <v>3.29</v>
      </c>
      <c r="J54" s="57">
        <v>3.25</v>
      </c>
      <c r="K54" s="42">
        <v>1.23</v>
      </c>
      <c r="L54" s="43">
        <v>14</v>
      </c>
      <c r="M54" s="40">
        <v>6244562</v>
      </c>
      <c r="N54" s="40">
        <v>20255555</v>
      </c>
      <c r="O54" s="54"/>
    </row>
    <row r="55" spans="2:15" ht="12" customHeight="1">
      <c r="B55" s="44" t="s">
        <v>49</v>
      </c>
      <c r="C55" s="44" t="s">
        <v>236</v>
      </c>
      <c r="D55" s="57">
        <v>3.4</v>
      </c>
      <c r="E55" s="57">
        <v>3.49</v>
      </c>
      <c r="F55" s="57">
        <v>3.35</v>
      </c>
      <c r="G55" s="57">
        <v>3.36</v>
      </c>
      <c r="H55" s="57">
        <v>3.35</v>
      </c>
      <c r="I55" s="57">
        <v>3.35</v>
      </c>
      <c r="J55" s="57">
        <v>3.35</v>
      </c>
      <c r="K55" s="42">
        <v>0</v>
      </c>
      <c r="L55" s="43">
        <v>8</v>
      </c>
      <c r="M55" s="40">
        <v>4273406</v>
      </c>
      <c r="N55" s="40">
        <v>14349080</v>
      </c>
      <c r="O55" s="54"/>
    </row>
    <row r="56" spans="2:15" ht="12" customHeight="1">
      <c r="B56" s="44" t="s">
        <v>50</v>
      </c>
      <c r="C56" s="44" t="s">
        <v>219</v>
      </c>
      <c r="D56" s="57">
        <v>2.2799999999999998</v>
      </c>
      <c r="E56" s="57">
        <v>2.2999999999999998</v>
      </c>
      <c r="F56" s="57">
        <v>2.19</v>
      </c>
      <c r="G56" s="57">
        <v>2.27</v>
      </c>
      <c r="H56" s="57">
        <v>2.23</v>
      </c>
      <c r="I56" s="57">
        <v>2.23</v>
      </c>
      <c r="J56" s="57">
        <v>2.2400000000000002</v>
      </c>
      <c r="K56" s="42">
        <v>-0.45</v>
      </c>
      <c r="L56" s="43">
        <v>16</v>
      </c>
      <c r="M56" s="40">
        <v>30026115</v>
      </c>
      <c r="N56" s="40">
        <v>68216047</v>
      </c>
      <c r="O56" s="54"/>
    </row>
    <row r="57" spans="2:15" ht="12" customHeight="1">
      <c r="B57" s="44" t="s">
        <v>92</v>
      </c>
      <c r="C57" s="44" t="s">
        <v>193</v>
      </c>
      <c r="D57" s="57">
        <v>6.05</v>
      </c>
      <c r="E57" s="57">
        <v>6.05</v>
      </c>
      <c r="F57" s="57">
        <v>5.9</v>
      </c>
      <c r="G57" s="57">
        <v>5.92</v>
      </c>
      <c r="H57" s="57">
        <v>6.05</v>
      </c>
      <c r="I57" s="57">
        <v>5.92</v>
      </c>
      <c r="J57" s="57">
        <v>6.05</v>
      </c>
      <c r="K57" s="42">
        <v>-2.15</v>
      </c>
      <c r="L57" s="43">
        <v>4</v>
      </c>
      <c r="M57" s="40">
        <v>6007400</v>
      </c>
      <c r="N57" s="40">
        <v>35574770</v>
      </c>
      <c r="O57" s="54"/>
    </row>
    <row r="58" spans="2:15" ht="12" customHeight="1">
      <c r="B58" s="44" t="s">
        <v>93</v>
      </c>
      <c r="C58" s="44" t="s">
        <v>203</v>
      </c>
      <c r="D58" s="57">
        <v>1.24</v>
      </c>
      <c r="E58" s="57">
        <v>1.24</v>
      </c>
      <c r="F58" s="57">
        <v>1.24</v>
      </c>
      <c r="G58" s="57">
        <v>1.24</v>
      </c>
      <c r="H58" s="57">
        <v>1.24</v>
      </c>
      <c r="I58" s="57">
        <v>1.24</v>
      </c>
      <c r="J58" s="57">
        <v>1.24</v>
      </c>
      <c r="K58" s="42">
        <v>0</v>
      </c>
      <c r="L58" s="43">
        <v>2</v>
      </c>
      <c r="M58" s="40">
        <v>247378</v>
      </c>
      <c r="N58" s="40">
        <v>306749</v>
      </c>
      <c r="O58" s="54"/>
    </row>
    <row r="59" spans="2:15" ht="12" customHeight="1">
      <c r="B59" s="44" t="s">
        <v>228</v>
      </c>
      <c r="C59" s="44" t="s">
        <v>229</v>
      </c>
      <c r="D59" s="57">
        <v>0.8</v>
      </c>
      <c r="E59" s="57">
        <v>0.8</v>
      </c>
      <c r="F59" s="57">
        <v>0.8</v>
      </c>
      <c r="G59" s="57">
        <v>0.8</v>
      </c>
      <c r="H59" s="57">
        <v>0.81</v>
      </c>
      <c r="I59" s="57">
        <v>0.8</v>
      </c>
      <c r="J59" s="57">
        <v>0.85</v>
      </c>
      <c r="K59" s="42">
        <v>-5.88</v>
      </c>
      <c r="L59" s="43">
        <v>2</v>
      </c>
      <c r="M59" s="40">
        <v>4000000</v>
      </c>
      <c r="N59" s="40">
        <v>3200000</v>
      </c>
      <c r="O59" s="54"/>
    </row>
    <row r="60" spans="2:15" s="54" customFormat="1" ht="12" customHeight="1">
      <c r="B60" s="52" t="s">
        <v>91</v>
      </c>
      <c r="C60" s="52" t="s">
        <v>167</v>
      </c>
      <c r="D60" s="57">
        <v>1.35</v>
      </c>
      <c r="E60" s="57">
        <v>1.35</v>
      </c>
      <c r="F60" s="57">
        <v>1.35</v>
      </c>
      <c r="G60" s="57">
        <v>1.35</v>
      </c>
      <c r="H60" s="57">
        <v>1.35</v>
      </c>
      <c r="I60" s="57">
        <v>1.35</v>
      </c>
      <c r="J60" s="57">
        <v>1.35</v>
      </c>
      <c r="K60" s="42">
        <v>0</v>
      </c>
      <c r="L60" s="43">
        <v>2</v>
      </c>
      <c r="M60" s="40">
        <v>1013988</v>
      </c>
      <c r="N60" s="40">
        <v>1368884</v>
      </c>
    </row>
    <row r="61" spans="2:15" ht="12" customHeight="1">
      <c r="B61" s="58" t="s">
        <v>51</v>
      </c>
      <c r="C61" s="58"/>
      <c r="D61" s="68"/>
      <c r="E61" s="68"/>
      <c r="F61" s="68"/>
      <c r="G61" s="68"/>
      <c r="H61" s="68"/>
      <c r="I61" s="68"/>
      <c r="J61" s="68"/>
      <c r="K61" s="68"/>
      <c r="L61" s="39">
        <f>SUM(L47:L60)</f>
        <v>178</v>
      </c>
      <c r="M61" s="40">
        <f>SUM(M47:M60)</f>
        <v>246105835</v>
      </c>
      <c r="N61" s="40">
        <f>SUM(N47:N60)</f>
        <v>358887614</v>
      </c>
      <c r="O61" s="54"/>
    </row>
    <row r="62" spans="2:15" ht="12" customHeight="1">
      <c r="B62" s="65" t="s">
        <v>52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7"/>
      <c r="O62" s="54"/>
    </row>
    <row r="63" spans="2:15" ht="12" customHeight="1">
      <c r="B63" s="44" t="s">
        <v>55</v>
      </c>
      <c r="C63" s="44" t="s">
        <v>180</v>
      </c>
      <c r="D63" s="57">
        <v>33.25</v>
      </c>
      <c r="E63" s="57">
        <v>33.25</v>
      </c>
      <c r="F63" s="57">
        <v>33</v>
      </c>
      <c r="G63" s="57">
        <v>33.049999999999997</v>
      </c>
      <c r="H63" s="57">
        <v>32.69</v>
      </c>
      <c r="I63" s="57">
        <v>33</v>
      </c>
      <c r="J63" s="57">
        <v>33</v>
      </c>
      <c r="K63" s="42">
        <v>0</v>
      </c>
      <c r="L63" s="43">
        <v>3</v>
      </c>
      <c r="M63" s="40">
        <v>250000</v>
      </c>
      <c r="N63" s="40">
        <v>8262500</v>
      </c>
      <c r="O63" s="54"/>
    </row>
    <row r="64" spans="2:15" ht="12" customHeight="1">
      <c r="B64" s="44" t="s">
        <v>57</v>
      </c>
      <c r="C64" s="44" t="s">
        <v>199</v>
      </c>
      <c r="D64" s="57">
        <v>18.16</v>
      </c>
      <c r="E64" s="57">
        <v>18.32</v>
      </c>
      <c r="F64" s="57">
        <v>18.16</v>
      </c>
      <c r="G64" s="57">
        <v>18.3</v>
      </c>
      <c r="H64" s="57">
        <v>18.28</v>
      </c>
      <c r="I64" s="57">
        <v>18.32</v>
      </c>
      <c r="J64" s="57">
        <v>18.100000000000001</v>
      </c>
      <c r="K64" s="42">
        <v>1.22</v>
      </c>
      <c r="L64" s="43">
        <v>5</v>
      </c>
      <c r="M64" s="40">
        <v>403210</v>
      </c>
      <c r="N64" s="40">
        <v>7378434</v>
      </c>
      <c r="O64" s="54"/>
    </row>
    <row r="65" spans="2:15" s="54" customFormat="1" ht="12" customHeight="1">
      <c r="B65" s="52" t="s">
        <v>123</v>
      </c>
      <c r="C65" s="52" t="s">
        <v>152</v>
      </c>
      <c r="D65" s="57">
        <v>12.25</v>
      </c>
      <c r="E65" s="57">
        <v>12.25</v>
      </c>
      <c r="F65" s="57">
        <v>12.25</v>
      </c>
      <c r="G65" s="57">
        <v>12.25</v>
      </c>
      <c r="H65" s="57">
        <v>12.33</v>
      </c>
      <c r="I65" s="57">
        <v>12.25</v>
      </c>
      <c r="J65" s="57">
        <v>12.25</v>
      </c>
      <c r="K65" s="42">
        <v>0</v>
      </c>
      <c r="L65" s="43">
        <v>1</v>
      </c>
      <c r="M65" s="40">
        <v>26000</v>
      </c>
      <c r="N65" s="40">
        <v>318500</v>
      </c>
    </row>
    <row r="66" spans="2:15" s="54" customFormat="1" ht="12" customHeight="1">
      <c r="B66" s="52" t="s">
        <v>212</v>
      </c>
      <c r="C66" s="52" t="s">
        <v>213</v>
      </c>
      <c r="D66" s="57">
        <v>32.5</v>
      </c>
      <c r="E66" s="57">
        <v>32.5</v>
      </c>
      <c r="F66" s="57">
        <v>32.5</v>
      </c>
      <c r="G66" s="57">
        <v>32.5</v>
      </c>
      <c r="H66" s="57">
        <v>32.25</v>
      </c>
      <c r="I66" s="57">
        <v>32.5</v>
      </c>
      <c r="J66" s="57">
        <v>32.25</v>
      </c>
      <c r="K66" s="42">
        <v>0.78</v>
      </c>
      <c r="L66" s="43">
        <v>1</v>
      </c>
      <c r="M66" s="40">
        <v>550000</v>
      </c>
      <c r="N66" s="40">
        <v>17875000</v>
      </c>
    </row>
    <row r="67" spans="2:15" ht="12" customHeight="1">
      <c r="B67" s="44" t="s">
        <v>58</v>
      </c>
      <c r="C67" s="44" t="s">
        <v>211</v>
      </c>
      <c r="D67" s="57">
        <v>5.12</v>
      </c>
      <c r="E67" s="57">
        <v>5.14</v>
      </c>
      <c r="F67" s="57">
        <v>5.0999999999999996</v>
      </c>
      <c r="G67" s="57">
        <v>5.12</v>
      </c>
      <c r="H67" s="57">
        <v>5.12</v>
      </c>
      <c r="I67" s="57">
        <v>5.0999999999999996</v>
      </c>
      <c r="J67" s="57">
        <v>5.25</v>
      </c>
      <c r="K67" s="42">
        <v>-2.86</v>
      </c>
      <c r="L67" s="43">
        <v>8</v>
      </c>
      <c r="M67" s="40">
        <v>1717659</v>
      </c>
      <c r="N67" s="40">
        <v>8786304</v>
      </c>
      <c r="O67" s="54"/>
    </row>
    <row r="68" spans="2:15" ht="12" customHeight="1">
      <c r="B68" s="44" t="s">
        <v>191</v>
      </c>
      <c r="C68" s="44" t="s">
        <v>192</v>
      </c>
      <c r="D68" s="57">
        <v>31.5</v>
      </c>
      <c r="E68" s="57">
        <v>31.7</v>
      </c>
      <c r="F68" s="57">
        <v>31.5</v>
      </c>
      <c r="G68" s="57">
        <v>31.59</v>
      </c>
      <c r="H68" s="57">
        <v>31.37</v>
      </c>
      <c r="I68" s="57">
        <v>31.7</v>
      </c>
      <c r="J68" s="57">
        <v>31.5</v>
      </c>
      <c r="K68" s="42">
        <v>0.63</v>
      </c>
      <c r="L68" s="43">
        <v>9</v>
      </c>
      <c r="M68" s="40">
        <v>555000</v>
      </c>
      <c r="N68" s="40">
        <v>17530000</v>
      </c>
      <c r="O68" s="54"/>
    </row>
    <row r="69" spans="2:15" ht="12" customHeight="1">
      <c r="B69" s="58" t="s">
        <v>59</v>
      </c>
      <c r="C69" s="58"/>
      <c r="D69" s="68"/>
      <c r="E69" s="68"/>
      <c r="F69" s="68"/>
      <c r="G69" s="68"/>
      <c r="H69" s="68"/>
      <c r="I69" s="68"/>
      <c r="J69" s="68"/>
      <c r="K69" s="68"/>
      <c r="L69" s="43">
        <f>SUM(L63:L68)</f>
        <v>27</v>
      </c>
      <c r="M69" s="40">
        <f>SUM(M63:M68)</f>
        <v>3501869</v>
      </c>
      <c r="N69" s="40">
        <f>SUM(N63:N68)</f>
        <v>60150738</v>
      </c>
      <c r="O69" s="54"/>
    </row>
    <row r="70" spans="2:15" ht="12" customHeight="1">
      <c r="B70" s="65" t="s">
        <v>125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7"/>
    </row>
    <row r="71" spans="2:15" ht="12" customHeight="1">
      <c r="B71" s="44" t="s">
        <v>128</v>
      </c>
      <c r="C71" s="41" t="s">
        <v>230</v>
      </c>
      <c r="D71" s="57">
        <v>0.97</v>
      </c>
      <c r="E71" s="57">
        <v>0.97</v>
      </c>
      <c r="F71" s="57">
        <v>0.97</v>
      </c>
      <c r="G71" s="57">
        <v>0.97</v>
      </c>
      <c r="H71" s="57">
        <v>0.97</v>
      </c>
      <c r="I71" s="57">
        <v>0.97</v>
      </c>
      <c r="J71" s="57">
        <v>0.97</v>
      </c>
      <c r="K71" s="42">
        <v>0</v>
      </c>
      <c r="L71" s="43">
        <v>1</v>
      </c>
      <c r="M71" s="40">
        <v>1500000</v>
      </c>
      <c r="N71" s="40">
        <v>1455000</v>
      </c>
      <c r="O71" s="54"/>
    </row>
    <row r="72" spans="2:15" s="54" customFormat="1" ht="12" customHeight="1">
      <c r="B72" s="52" t="s">
        <v>129</v>
      </c>
      <c r="C72" s="52" t="s">
        <v>186</v>
      </c>
      <c r="D72" s="57">
        <v>0.85</v>
      </c>
      <c r="E72" s="57">
        <v>0.85</v>
      </c>
      <c r="F72" s="57">
        <v>0.85</v>
      </c>
      <c r="G72" s="57">
        <v>0.85</v>
      </c>
      <c r="H72" s="57">
        <v>0.84</v>
      </c>
      <c r="I72" s="57">
        <v>0.85</v>
      </c>
      <c r="J72" s="57">
        <v>0.85</v>
      </c>
      <c r="K72" s="42">
        <v>0</v>
      </c>
      <c r="L72" s="43">
        <v>1</v>
      </c>
      <c r="M72" s="40">
        <v>38598</v>
      </c>
      <c r="N72" s="40">
        <v>32808</v>
      </c>
    </row>
    <row r="73" spans="2:15" ht="12" customHeight="1">
      <c r="B73" s="44" t="s">
        <v>175</v>
      </c>
      <c r="C73" s="41" t="s">
        <v>237</v>
      </c>
      <c r="D73" s="57">
        <v>25</v>
      </c>
      <c r="E73" s="57">
        <v>25</v>
      </c>
      <c r="F73" s="57">
        <v>25</v>
      </c>
      <c r="G73" s="57">
        <v>25</v>
      </c>
      <c r="H73" s="57">
        <v>25</v>
      </c>
      <c r="I73" s="57">
        <v>25</v>
      </c>
      <c r="J73" s="57">
        <v>25</v>
      </c>
      <c r="K73" s="42">
        <v>0</v>
      </c>
      <c r="L73" s="43">
        <v>3</v>
      </c>
      <c r="M73" s="40">
        <v>14588</v>
      </c>
      <c r="N73" s="40">
        <v>364700</v>
      </c>
      <c r="O73" s="54"/>
    </row>
    <row r="74" spans="2:15" ht="12" customHeight="1">
      <c r="B74" s="44" t="s">
        <v>126</v>
      </c>
      <c r="C74" s="41" t="s">
        <v>238</v>
      </c>
      <c r="D74" s="57">
        <v>4.1500000000000004</v>
      </c>
      <c r="E74" s="57">
        <v>4.2</v>
      </c>
      <c r="F74" s="57">
        <v>4.1399999999999997</v>
      </c>
      <c r="G74" s="57">
        <v>4.1500000000000004</v>
      </c>
      <c r="H74" s="57">
        <v>4.12</v>
      </c>
      <c r="I74" s="57">
        <v>4.18</v>
      </c>
      <c r="J74" s="57">
        <v>4.1500000000000004</v>
      </c>
      <c r="K74" s="42">
        <v>0.72</v>
      </c>
      <c r="L74" s="43">
        <v>22</v>
      </c>
      <c r="M74" s="40">
        <v>5948039</v>
      </c>
      <c r="N74" s="40">
        <v>24691173</v>
      </c>
      <c r="O74" s="54"/>
    </row>
    <row r="75" spans="2:15" ht="12" customHeight="1">
      <c r="B75" s="44" t="s">
        <v>132</v>
      </c>
      <c r="C75" s="41" t="s">
        <v>239</v>
      </c>
      <c r="D75" s="57">
        <v>8.1</v>
      </c>
      <c r="E75" s="57">
        <v>8.14</v>
      </c>
      <c r="F75" s="57">
        <v>8.0500000000000007</v>
      </c>
      <c r="G75" s="57">
        <v>8.11</v>
      </c>
      <c r="H75" s="57">
        <v>8.11</v>
      </c>
      <c r="I75" s="57">
        <v>8.11</v>
      </c>
      <c r="J75" s="57">
        <v>8.1</v>
      </c>
      <c r="K75" s="42">
        <v>0.12</v>
      </c>
      <c r="L75" s="43">
        <v>13</v>
      </c>
      <c r="M75" s="40">
        <v>10796821</v>
      </c>
      <c r="N75" s="40">
        <v>87566108</v>
      </c>
      <c r="O75" s="54"/>
    </row>
    <row r="76" spans="2:15" s="54" customFormat="1" ht="12" customHeight="1">
      <c r="B76" s="52" t="s">
        <v>127</v>
      </c>
      <c r="C76" s="52" t="s">
        <v>240</v>
      </c>
      <c r="D76" s="57">
        <v>8</v>
      </c>
      <c r="E76" s="57">
        <v>8</v>
      </c>
      <c r="F76" s="57">
        <v>8</v>
      </c>
      <c r="G76" s="57">
        <v>8</v>
      </c>
      <c r="H76" s="57">
        <v>7.51</v>
      </c>
      <c r="I76" s="57">
        <v>8</v>
      </c>
      <c r="J76" s="57">
        <v>7.97</v>
      </c>
      <c r="K76" s="42">
        <v>0.38</v>
      </c>
      <c r="L76" s="43">
        <v>1</v>
      </c>
      <c r="M76" s="40">
        <v>20000</v>
      </c>
      <c r="N76" s="40">
        <v>160000</v>
      </c>
    </row>
    <row r="77" spans="2:15" ht="12" customHeight="1">
      <c r="B77" s="62" t="s">
        <v>143</v>
      </c>
      <c r="C77" s="64"/>
      <c r="D77" s="70"/>
      <c r="E77" s="71"/>
      <c r="F77" s="71"/>
      <c r="G77" s="71"/>
      <c r="H77" s="71"/>
      <c r="I77" s="71"/>
      <c r="J77" s="71"/>
      <c r="K77" s="72"/>
      <c r="L77" s="43">
        <f>SUM(L71:L76)</f>
        <v>41</v>
      </c>
      <c r="M77" s="118">
        <f>SUM(M71:M76)</f>
        <v>18318046</v>
      </c>
      <c r="N77" s="118">
        <f>SUM(N71:N76)</f>
        <v>114269789</v>
      </c>
      <c r="O77" s="54"/>
    </row>
    <row r="78" spans="2:15" ht="13.5" customHeight="1">
      <c r="B78" s="75" t="s">
        <v>60</v>
      </c>
      <c r="C78" s="75"/>
      <c r="D78" s="73"/>
      <c r="E78" s="73"/>
      <c r="F78" s="73"/>
      <c r="G78" s="73"/>
      <c r="H78" s="73"/>
      <c r="I78" s="73"/>
      <c r="J78" s="73"/>
      <c r="K78" s="73"/>
      <c r="L78" s="39">
        <f>L33+L38+L45+L61+L69+L77</f>
        <v>637</v>
      </c>
      <c r="M78" s="40">
        <f>M33+M38+M45+M61+M69+M77</f>
        <v>1354075820</v>
      </c>
      <c r="N78" s="39">
        <f>N33+N38+N45+N61+N69+N77</f>
        <v>1807990291</v>
      </c>
      <c r="O78" s="54"/>
    </row>
    <row r="79" spans="2:15" ht="13.5" customHeight="1">
      <c r="B79" s="56" t="s">
        <v>256</v>
      </c>
      <c r="C79" s="56"/>
      <c r="D79" s="56"/>
      <c r="E79" s="56"/>
    </row>
    <row r="80" spans="2:15" ht="59.25" customHeight="1">
      <c r="B80" s="37" t="s">
        <v>232</v>
      </c>
      <c r="C80" s="78" t="s">
        <v>233</v>
      </c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</row>
    <row r="81" spans="2:14" ht="17.25" customHeight="1">
      <c r="B81" s="69" t="s">
        <v>61</v>
      </c>
      <c r="C81" s="69"/>
      <c r="D81" s="69"/>
      <c r="E81" s="69"/>
      <c r="F81" s="36"/>
      <c r="I81" s="77" t="s">
        <v>62</v>
      </c>
      <c r="J81" s="77"/>
      <c r="K81" s="77"/>
      <c r="L81" s="77"/>
      <c r="M81" s="77"/>
      <c r="N81" s="77"/>
    </row>
    <row r="82" spans="2:14" ht="27.75" customHeight="1">
      <c r="B82" s="38" t="s">
        <v>63</v>
      </c>
      <c r="C82" s="38" t="s">
        <v>18</v>
      </c>
      <c r="D82" s="38" t="s">
        <v>64</v>
      </c>
      <c r="E82" s="38" t="s">
        <v>5</v>
      </c>
      <c r="I82" s="59" t="s">
        <v>63</v>
      </c>
      <c r="J82" s="60"/>
      <c r="K82" s="61"/>
      <c r="L82" s="38" t="s">
        <v>18</v>
      </c>
      <c r="M82" s="38" t="s">
        <v>64</v>
      </c>
      <c r="N82" s="38" t="s">
        <v>5</v>
      </c>
    </row>
    <row r="83" spans="2:14" ht="15" customHeight="1">
      <c r="B83" s="52" t="s">
        <v>41</v>
      </c>
      <c r="C83" s="57">
        <v>1.67</v>
      </c>
      <c r="D83" s="35">
        <v>9.8699999999999992</v>
      </c>
      <c r="E83" s="39">
        <v>14691733</v>
      </c>
      <c r="I83" s="52" t="s">
        <v>228</v>
      </c>
      <c r="J83" s="52"/>
      <c r="K83" s="52"/>
      <c r="L83" s="57">
        <v>0.8</v>
      </c>
      <c r="M83" s="34">
        <v>-5.88</v>
      </c>
      <c r="N83" s="39">
        <v>4000000</v>
      </c>
    </row>
    <row r="84" spans="2:14" ht="15" customHeight="1">
      <c r="B84" s="52" t="s">
        <v>247</v>
      </c>
      <c r="C84" s="57">
        <v>2.83</v>
      </c>
      <c r="D84" s="35">
        <v>4.8099999999999996</v>
      </c>
      <c r="E84" s="39">
        <v>25229475</v>
      </c>
      <c r="I84" s="52" t="s">
        <v>30</v>
      </c>
      <c r="J84" s="52"/>
      <c r="K84" s="52"/>
      <c r="L84" s="57">
        <v>2.65</v>
      </c>
      <c r="M84" s="34">
        <v>-3.64</v>
      </c>
      <c r="N84" s="39">
        <v>1645129</v>
      </c>
    </row>
    <row r="85" spans="2:14" ht="15" customHeight="1">
      <c r="B85" s="52" t="s">
        <v>29</v>
      </c>
      <c r="C85" s="57">
        <v>1.49</v>
      </c>
      <c r="D85" s="35">
        <v>2.76</v>
      </c>
      <c r="E85" s="39">
        <v>5516000</v>
      </c>
      <c r="I85" s="52" t="s">
        <v>249</v>
      </c>
      <c r="J85" s="52"/>
      <c r="K85" s="52"/>
      <c r="L85" s="57">
        <v>58</v>
      </c>
      <c r="M85" s="34">
        <v>-3.33</v>
      </c>
      <c r="N85" s="39">
        <v>4500</v>
      </c>
    </row>
    <row r="86" spans="2:14" ht="15" customHeight="1">
      <c r="B86" s="52" t="s">
        <v>84</v>
      </c>
      <c r="C86" s="57">
        <v>0.9</v>
      </c>
      <c r="D86" s="35">
        <v>2.27</v>
      </c>
      <c r="E86" s="39">
        <v>105889077</v>
      </c>
      <c r="I86" s="62" t="s">
        <v>58</v>
      </c>
      <c r="J86" s="63"/>
      <c r="K86" s="64"/>
      <c r="L86" s="57">
        <v>5.0999999999999996</v>
      </c>
      <c r="M86" s="34">
        <v>-2.86</v>
      </c>
      <c r="N86" s="39">
        <v>1717659</v>
      </c>
    </row>
    <row r="87" spans="2:14" ht="15" customHeight="1">
      <c r="B87" s="52" t="s">
        <v>248</v>
      </c>
      <c r="C87" s="57">
        <v>1.85</v>
      </c>
      <c r="D87" s="35">
        <v>1.65</v>
      </c>
      <c r="E87" s="39">
        <v>13595285</v>
      </c>
      <c r="I87" s="52" t="s">
        <v>250</v>
      </c>
      <c r="J87" s="52"/>
      <c r="K87" s="52"/>
      <c r="L87" s="57">
        <v>0.78</v>
      </c>
      <c r="M87" s="34">
        <v>-2.5</v>
      </c>
      <c r="N87" s="39">
        <v>1450000</v>
      </c>
    </row>
    <row r="88" spans="2:14" ht="15" customHeight="1">
      <c r="B88" s="74" t="s">
        <v>5</v>
      </c>
      <c r="C88" s="74"/>
      <c r="D88" s="74"/>
      <c r="E88" s="74"/>
      <c r="F88" s="36"/>
      <c r="I88" s="69" t="s">
        <v>65</v>
      </c>
      <c r="J88" s="69"/>
      <c r="K88" s="69"/>
      <c r="L88" s="69"/>
      <c r="M88" s="69"/>
      <c r="N88" s="69"/>
    </row>
    <row r="89" spans="2:14" ht="27" customHeight="1">
      <c r="B89" s="38" t="s">
        <v>63</v>
      </c>
      <c r="C89" s="122" t="s">
        <v>18</v>
      </c>
      <c r="D89" s="122" t="s">
        <v>66</v>
      </c>
      <c r="E89" s="122" t="s">
        <v>5</v>
      </c>
      <c r="I89" s="59" t="s">
        <v>63</v>
      </c>
      <c r="J89" s="60"/>
      <c r="K89" s="61"/>
      <c r="L89" s="122" t="s">
        <v>18</v>
      </c>
      <c r="M89" s="122" t="s">
        <v>64</v>
      </c>
      <c r="N89" s="122" t="s">
        <v>22</v>
      </c>
    </row>
    <row r="90" spans="2:14" ht="15" customHeight="1">
      <c r="B90" s="52" t="s">
        <v>253</v>
      </c>
      <c r="C90" s="57">
        <v>0.9</v>
      </c>
      <c r="D90" s="42">
        <v>1.1200000000000001</v>
      </c>
      <c r="E90" s="39">
        <v>642039329</v>
      </c>
      <c r="I90" s="52" t="s">
        <v>251</v>
      </c>
      <c r="J90" s="52"/>
      <c r="K90" s="52"/>
      <c r="L90" s="57">
        <v>0.9</v>
      </c>
      <c r="M90" s="42">
        <v>1.1200000000000001</v>
      </c>
      <c r="N90" s="39">
        <v>572057813</v>
      </c>
    </row>
    <row r="91" spans="2:14" ht="15" customHeight="1">
      <c r="B91" s="52" t="s">
        <v>252</v>
      </c>
      <c r="C91" s="57">
        <v>0.96</v>
      </c>
      <c r="D91" s="42">
        <v>-1.03</v>
      </c>
      <c r="E91" s="39">
        <v>142926030</v>
      </c>
      <c r="I91" s="119" t="s">
        <v>254</v>
      </c>
      <c r="J91" s="120"/>
      <c r="K91" s="121"/>
      <c r="L91" s="57">
        <v>1.86</v>
      </c>
      <c r="M91" s="42">
        <v>0</v>
      </c>
      <c r="N91" s="39">
        <v>192104859</v>
      </c>
    </row>
    <row r="92" spans="2:14" ht="15" customHeight="1">
      <c r="B92" s="52" t="s">
        <v>84</v>
      </c>
      <c r="C92" s="57">
        <v>0.9</v>
      </c>
      <c r="D92" s="42">
        <v>2.27</v>
      </c>
      <c r="E92" s="39">
        <v>105889077</v>
      </c>
      <c r="I92" s="62" t="s">
        <v>252</v>
      </c>
      <c r="J92" s="63"/>
      <c r="K92" s="64"/>
      <c r="L92" s="57">
        <v>0.96</v>
      </c>
      <c r="M92" s="42">
        <v>-1.03</v>
      </c>
      <c r="N92" s="39">
        <v>137405953</v>
      </c>
    </row>
    <row r="93" spans="2:14" ht="15" customHeight="1">
      <c r="B93" s="52" t="s">
        <v>255</v>
      </c>
      <c r="C93" s="57">
        <v>1.86</v>
      </c>
      <c r="D93" s="42">
        <v>0</v>
      </c>
      <c r="E93" s="39">
        <v>103793548</v>
      </c>
      <c r="I93" s="52" t="s">
        <v>226</v>
      </c>
      <c r="J93" s="52"/>
      <c r="K93" s="52"/>
      <c r="L93" s="57">
        <v>2.1</v>
      </c>
      <c r="M93" s="42">
        <v>-2.33</v>
      </c>
      <c r="N93" s="39">
        <v>95952700</v>
      </c>
    </row>
    <row r="94" spans="2:14" ht="15" customHeight="1">
      <c r="B94" s="52" t="s">
        <v>102</v>
      </c>
      <c r="C94" s="57">
        <v>0.8</v>
      </c>
      <c r="D94" s="42">
        <v>1.27</v>
      </c>
      <c r="E94" s="39">
        <v>46564354</v>
      </c>
      <c r="I94" s="52" t="s">
        <v>84</v>
      </c>
      <c r="J94" s="52"/>
      <c r="K94" s="52"/>
      <c r="L94" s="57">
        <v>0.9</v>
      </c>
      <c r="M94" s="42">
        <v>2.27</v>
      </c>
      <c r="N94" s="39">
        <v>94635381</v>
      </c>
    </row>
    <row r="95" spans="2:14" ht="13.5" customHeight="1"/>
    <row r="96" spans="2:14" ht="13.5" customHeight="1"/>
    <row r="97" ht="13.5" customHeight="1"/>
    <row r="98" ht="10.5" customHeight="1"/>
    <row r="99" ht="13.5" customHeight="1"/>
    <row r="100" ht="12.75" customHeight="1"/>
    <row r="101" ht="13.5" customHeight="1"/>
    <row r="102" ht="13.5" customHeight="1"/>
    <row r="103" ht="13.5" customHeight="1"/>
    <row r="104" ht="12" customHeight="1"/>
    <row r="105" ht="15.75" customHeight="1"/>
    <row r="106" ht="15.75" customHeight="1"/>
    <row r="107" ht="12.75" customHeight="1"/>
    <row r="108" ht="15" customHeight="1"/>
    <row r="109" ht="15" customHeight="1"/>
    <row r="110" ht="12.75" customHeight="1"/>
    <row r="111" ht="15" customHeight="1"/>
    <row r="112" ht="15" customHeight="1"/>
    <row r="113" ht="15" customHeight="1"/>
    <row r="114" ht="15.75" customHeight="1"/>
    <row r="115" ht="13.5" customHeight="1"/>
    <row r="116" ht="15.75" customHeight="1"/>
    <row r="117" ht="18" customHeight="1"/>
    <row r="118" ht="19.5" customHeight="1"/>
  </sheetData>
  <mergeCells count="34">
    <mergeCell ref="C5:D5"/>
    <mergeCell ref="C4:D4"/>
    <mergeCell ref="I82:K82"/>
    <mergeCell ref="B62:N62"/>
    <mergeCell ref="I81:N81"/>
    <mergeCell ref="B70:N70"/>
    <mergeCell ref="B61:C61"/>
    <mergeCell ref="B69:C69"/>
    <mergeCell ref="C80:N80"/>
    <mergeCell ref="C6:D6"/>
    <mergeCell ref="C7:D7"/>
    <mergeCell ref="B39:N39"/>
    <mergeCell ref="B17:N17"/>
    <mergeCell ref="B46:N46"/>
    <mergeCell ref="B33:C33"/>
    <mergeCell ref="B34:N34"/>
    <mergeCell ref="B45:C45"/>
    <mergeCell ref="D45:K45"/>
    <mergeCell ref="B38:C38"/>
    <mergeCell ref="D33:K33"/>
    <mergeCell ref="D38:K38"/>
    <mergeCell ref="D61:K61"/>
    <mergeCell ref="D69:K69"/>
    <mergeCell ref="I88:N88"/>
    <mergeCell ref="I86:K86"/>
    <mergeCell ref="D77:K77"/>
    <mergeCell ref="D78:K78"/>
    <mergeCell ref="B81:E81"/>
    <mergeCell ref="B88:E88"/>
    <mergeCell ref="B77:C77"/>
    <mergeCell ref="B78:C78"/>
    <mergeCell ref="I89:K89"/>
    <mergeCell ref="I91:K91"/>
    <mergeCell ref="I92:K92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G41"/>
  <sheetViews>
    <sheetView topLeftCell="A25" workbookViewId="0">
      <selection activeCell="G42" sqref="G42"/>
    </sheetView>
  </sheetViews>
  <sheetFormatPr defaultColWidth="9.125" defaultRowHeight="14.25"/>
  <cols>
    <col min="1" max="1" width="3" customWidth="1"/>
    <col min="2" max="2" width="30.875" customWidth="1"/>
    <col min="3" max="3" width="8.25" customWidth="1"/>
    <col min="5" max="5" width="9.25" bestFit="1" customWidth="1"/>
    <col min="6" max="6" width="14.5" customWidth="1"/>
    <col min="7" max="7" width="12.875" customWidth="1"/>
  </cols>
  <sheetData>
    <row r="1" spans="2:7" ht="5.25" customHeight="1"/>
    <row r="2" spans="2:7" ht="18" customHeight="1">
      <c r="B2" s="80" t="s">
        <v>67</v>
      </c>
      <c r="C2" s="80"/>
      <c r="D2" s="80"/>
      <c r="E2" s="80"/>
      <c r="F2" s="80"/>
      <c r="G2" s="7"/>
    </row>
    <row r="3" spans="2:7" ht="18" customHeight="1">
      <c r="B3" s="80" t="s">
        <v>242</v>
      </c>
      <c r="C3" s="80"/>
      <c r="D3" s="80"/>
      <c r="E3" s="80"/>
      <c r="F3" s="80"/>
      <c r="G3" s="80"/>
    </row>
    <row r="4" spans="2:7" ht="18" customHeight="1"/>
    <row r="5" spans="2:7" ht="20.100000000000001" customHeight="1">
      <c r="D5" s="33" t="s">
        <v>68</v>
      </c>
    </row>
    <row r="6" spans="2:7" ht="34.5" customHeight="1">
      <c r="B6" s="4" t="s">
        <v>11</v>
      </c>
      <c r="C6" s="3" t="s">
        <v>12</v>
      </c>
      <c r="D6" s="2" t="s">
        <v>140</v>
      </c>
      <c r="E6" s="2" t="s">
        <v>21</v>
      </c>
      <c r="F6" s="3" t="s">
        <v>69</v>
      </c>
      <c r="G6" s="3" t="s">
        <v>70</v>
      </c>
    </row>
    <row r="7" spans="2:7" ht="18" customHeight="1">
      <c r="B7" s="81" t="s">
        <v>71</v>
      </c>
      <c r="C7" s="81"/>
      <c r="D7" s="81"/>
      <c r="E7" s="81"/>
      <c r="F7" s="81"/>
      <c r="G7" s="81"/>
    </row>
    <row r="8" spans="2:7" s="54" customFormat="1" ht="18" customHeight="1">
      <c r="B8" s="125" t="s">
        <v>172</v>
      </c>
      <c r="C8" s="126" t="s">
        <v>173</v>
      </c>
      <c r="D8" s="126" t="s">
        <v>68</v>
      </c>
      <c r="E8" s="138">
        <v>1</v>
      </c>
      <c r="F8" s="138">
        <v>200000</v>
      </c>
      <c r="G8" s="138">
        <v>638000</v>
      </c>
    </row>
    <row r="9" spans="2:7" s="54" customFormat="1" ht="18" customHeight="1">
      <c r="B9" s="125" t="s">
        <v>100</v>
      </c>
      <c r="C9" s="126" t="s">
        <v>225</v>
      </c>
      <c r="D9" s="126" t="s">
        <v>68</v>
      </c>
      <c r="E9" s="138">
        <v>1</v>
      </c>
      <c r="F9" s="138">
        <v>200000</v>
      </c>
      <c r="G9" s="138">
        <v>240000</v>
      </c>
    </row>
    <row r="10" spans="2:7" ht="18" customHeight="1">
      <c r="B10" s="125" t="s">
        <v>134</v>
      </c>
      <c r="C10" s="126" t="s">
        <v>141</v>
      </c>
      <c r="D10" s="126" t="s">
        <v>68</v>
      </c>
      <c r="E10" s="138">
        <v>3</v>
      </c>
      <c r="F10" s="138">
        <v>9712901</v>
      </c>
      <c r="G10" s="138">
        <v>17875737.84</v>
      </c>
    </row>
    <row r="11" spans="2:7" s="54" customFormat="1" ht="18" customHeight="1">
      <c r="B11" s="125" t="s">
        <v>102</v>
      </c>
      <c r="C11" s="126" t="s">
        <v>181</v>
      </c>
      <c r="D11" s="126" t="s">
        <v>68</v>
      </c>
      <c r="E11" s="138">
        <v>1</v>
      </c>
      <c r="F11" s="138">
        <v>200000</v>
      </c>
      <c r="G11" s="138">
        <v>158000</v>
      </c>
    </row>
    <row r="12" spans="2:7" ht="18" customHeight="1">
      <c r="B12" s="125" t="s">
        <v>226</v>
      </c>
      <c r="C12" s="126" t="s">
        <v>227</v>
      </c>
      <c r="D12" s="126" t="s">
        <v>68</v>
      </c>
      <c r="E12" s="138">
        <v>2</v>
      </c>
      <c r="F12" s="138">
        <v>400000</v>
      </c>
      <c r="G12" s="138">
        <v>860000</v>
      </c>
    </row>
    <row r="13" spans="2:7" s="54" customFormat="1" ht="18" customHeight="1">
      <c r="B13" s="125" t="s">
        <v>25</v>
      </c>
      <c r="C13" s="126" t="s">
        <v>171</v>
      </c>
      <c r="D13" s="126" t="s">
        <v>68</v>
      </c>
      <c r="E13" s="138">
        <v>1</v>
      </c>
      <c r="F13" s="138">
        <v>200000</v>
      </c>
      <c r="G13" s="138">
        <v>160000</v>
      </c>
    </row>
    <row r="14" spans="2:7" s="54" customFormat="1" ht="18" customHeight="1">
      <c r="B14" s="125" t="s">
        <v>131</v>
      </c>
      <c r="C14" s="126" t="s">
        <v>153</v>
      </c>
      <c r="D14" s="126" t="s">
        <v>68</v>
      </c>
      <c r="E14" s="138">
        <v>3</v>
      </c>
      <c r="F14" s="138">
        <v>8086424</v>
      </c>
      <c r="G14" s="138">
        <v>9784573.0399999991</v>
      </c>
    </row>
    <row r="15" spans="2:7" ht="18" customHeight="1">
      <c r="B15" s="125" t="s">
        <v>83</v>
      </c>
      <c r="C15" s="126" t="s">
        <v>189</v>
      </c>
      <c r="D15" s="126" t="s">
        <v>68</v>
      </c>
      <c r="E15" s="138">
        <v>2</v>
      </c>
      <c r="F15" s="138">
        <v>400000</v>
      </c>
      <c r="G15" s="138">
        <v>876000</v>
      </c>
    </row>
    <row r="16" spans="2:7" ht="18" customHeight="1">
      <c r="B16" s="125" t="s">
        <v>197</v>
      </c>
      <c r="C16" s="126" t="s">
        <v>198</v>
      </c>
      <c r="D16" s="126" t="s">
        <v>68</v>
      </c>
      <c r="E16" s="138">
        <v>1</v>
      </c>
      <c r="F16" s="138">
        <v>200000</v>
      </c>
      <c r="G16" s="138">
        <v>370000</v>
      </c>
    </row>
    <row r="17" spans="2:7" ht="18" customHeight="1">
      <c r="B17" s="128" t="s">
        <v>28</v>
      </c>
      <c r="C17" s="129"/>
      <c r="D17" s="130"/>
      <c r="E17" s="127">
        <f>SUM(E8:E16)</f>
        <v>15</v>
      </c>
      <c r="F17" s="127">
        <f>SUM(F8:F16)</f>
        <v>19599325</v>
      </c>
      <c r="G17" s="127">
        <f>SUM(G8:G16)</f>
        <v>30962310.879999999</v>
      </c>
    </row>
    <row r="18" spans="2:7" s="54" customFormat="1" ht="18" customHeight="1">
      <c r="B18" s="135" t="s">
        <v>257</v>
      </c>
      <c r="C18" s="136"/>
      <c r="D18" s="136"/>
      <c r="E18" s="136"/>
      <c r="F18" s="136"/>
      <c r="G18" s="137"/>
    </row>
    <row r="19" spans="2:7" s="54" customFormat="1" ht="18" customHeight="1">
      <c r="B19" s="125" t="s">
        <v>154</v>
      </c>
      <c r="C19" s="126" t="s">
        <v>155</v>
      </c>
      <c r="D19" s="126" t="s">
        <v>68</v>
      </c>
      <c r="E19" s="138">
        <v>1</v>
      </c>
      <c r="F19" s="138">
        <v>200000</v>
      </c>
      <c r="G19" s="138">
        <v>160000</v>
      </c>
    </row>
    <row r="20" spans="2:7" s="54" customFormat="1" ht="18" customHeight="1">
      <c r="B20" s="125" t="s">
        <v>29</v>
      </c>
      <c r="C20" s="126" t="s">
        <v>207</v>
      </c>
      <c r="D20" s="126" t="s">
        <v>68</v>
      </c>
      <c r="E20" s="138">
        <v>2</v>
      </c>
      <c r="F20" s="138">
        <v>400000</v>
      </c>
      <c r="G20" s="138">
        <v>600000</v>
      </c>
    </row>
    <row r="21" spans="2:7" s="54" customFormat="1" ht="18" customHeight="1">
      <c r="B21" s="128" t="s">
        <v>223</v>
      </c>
      <c r="C21" s="129"/>
      <c r="D21" s="130"/>
      <c r="E21" s="138">
        <f>SUM(E19:E20)</f>
        <v>3</v>
      </c>
      <c r="F21" s="138">
        <f>SUM(F19:F20)</f>
        <v>600000</v>
      </c>
      <c r="G21" s="138">
        <f>SUM(G19:G20)</f>
        <v>760000</v>
      </c>
    </row>
    <row r="22" spans="2:7" ht="18" customHeight="1">
      <c r="B22" s="131" t="s">
        <v>37</v>
      </c>
      <c r="C22" s="131"/>
      <c r="D22" s="131"/>
      <c r="E22" s="131"/>
      <c r="F22" s="131"/>
      <c r="G22" s="131"/>
    </row>
    <row r="23" spans="2:7" s="54" customFormat="1" ht="18" customHeight="1">
      <c r="B23" s="125" t="s">
        <v>92</v>
      </c>
      <c r="C23" s="126" t="s">
        <v>193</v>
      </c>
      <c r="D23" s="126" t="s">
        <v>68</v>
      </c>
      <c r="E23" s="138">
        <v>1</v>
      </c>
      <c r="F23" s="138">
        <v>7400</v>
      </c>
      <c r="G23" s="138">
        <v>44770</v>
      </c>
    </row>
    <row r="24" spans="2:7" s="54" customFormat="1" ht="18" customHeight="1">
      <c r="B24" s="125" t="s">
        <v>41</v>
      </c>
      <c r="C24" s="126" t="s">
        <v>235</v>
      </c>
      <c r="D24" s="126" t="s">
        <v>68</v>
      </c>
      <c r="E24" s="138">
        <v>2</v>
      </c>
      <c r="F24" s="138">
        <v>200000</v>
      </c>
      <c r="G24" s="138">
        <v>334000</v>
      </c>
    </row>
    <row r="25" spans="2:7" ht="18" customHeight="1">
      <c r="B25" s="125" t="s">
        <v>49</v>
      </c>
      <c r="C25" s="126" t="s">
        <v>236</v>
      </c>
      <c r="D25" s="126" t="s">
        <v>68</v>
      </c>
      <c r="E25" s="138">
        <v>7</v>
      </c>
      <c r="F25" s="138">
        <v>4223406</v>
      </c>
      <c r="G25" s="138">
        <v>14174580.4</v>
      </c>
    </row>
    <row r="26" spans="2:7" s="54" customFormat="1" ht="18" customHeight="1">
      <c r="B26" s="125" t="s">
        <v>89</v>
      </c>
      <c r="C26" s="126" t="s">
        <v>159</v>
      </c>
      <c r="D26" s="126" t="s">
        <v>68</v>
      </c>
      <c r="E26" s="138">
        <v>7</v>
      </c>
      <c r="F26" s="138">
        <v>11600000</v>
      </c>
      <c r="G26" s="138">
        <v>14964000</v>
      </c>
    </row>
    <row r="27" spans="2:7" ht="18" customHeight="1">
      <c r="B27" s="132" t="s">
        <v>51</v>
      </c>
      <c r="C27" s="132"/>
      <c r="D27" s="132"/>
      <c r="E27" s="138">
        <f>SUM(E23:E26)</f>
        <v>17</v>
      </c>
      <c r="F27" s="138">
        <f>SUM(F23:F26)</f>
        <v>16030806</v>
      </c>
      <c r="G27" s="138">
        <f>SUM(G23:G26)</f>
        <v>29517350.399999999</v>
      </c>
    </row>
    <row r="28" spans="2:7" s="54" customFormat="1" ht="18" customHeight="1">
      <c r="B28" s="131" t="s">
        <v>125</v>
      </c>
      <c r="C28" s="131"/>
      <c r="D28" s="131"/>
      <c r="E28" s="131"/>
      <c r="F28" s="131"/>
      <c r="G28" s="131"/>
    </row>
    <row r="29" spans="2:7" s="54" customFormat="1" ht="18" customHeight="1">
      <c r="B29" s="125" t="s">
        <v>126</v>
      </c>
      <c r="C29" s="126" t="s">
        <v>238</v>
      </c>
      <c r="D29" s="126" t="s">
        <v>68</v>
      </c>
      <c r="E29" s="138">
        <v>2</v>
      </c>
      <c r="F29" s="138">
        <v>200000</v>
      </c>
      <c r="G29" s="138">
        <v>830000</v>
      </c>
    </row>
    <row r="30" spans="2:7" s="54" customFormat="1" ht="18" customHeight="1">
      <c r="B30" s="132" t="s">
        <v>143</v>
      </c>
      <c r="C30" s="132"/>
      <c r="D30" s="132"/>
      <c r="E30" s="138">
        <f>SUM(E29)</f>
        <v>2</v>
      </c>
      <c r="F30" s="138">
        <f>SUM(F29)</f>
        <v>200000</v>
      </c>
      <c r="G30" s="138">
        <f>SUM(G29)</f>
        <v>830000</v>
      </c>
    </row>
    <row r="31" spans="2:7" ht="18" customHeight="1">
      <c r="B31" s="132" t="s">
        <v>60</v>
      </c>
      <c r="C31" s="132"/>
      <c r="D31" s="132"/>
      <c r="E31" s="127">
        <f>E17+E21+E27+E30</f>
        <v>37</v>
      </c>
      <c r="F31" s="127">
        <f>F17+F21+F27+F30</f>
        <v>36430131</v>
      </c>
      <c r="G31" s="127">
        <f>G17+G21+G27+G30</f>
        <v>62069661.280000001</v>
      </c>
    </row>
    <row r="32" spans="2:7" ht="18" customHeight="1">
      <c r="B32" s="133"/>
      <c r="C32" s="133"/>
      <c r="D32" s="133"/>
      <c r="E32" s="133"/>
      <c r="F32" s="133"/>
      <c r="G32" s="133"/>
    </row>
    <row r="33" spans="2:7" ht="18" customHeight="1">
      <c r="B33" s="133"/>
      <c r="C33" s="133"/>
      <c r="D33" s="134" t="s">
        <v>176</v>
      </c>
      <c r="E33" s="133"/>
      <c r="F33" s="133"/>
      <c r="G33" s="133"/>
    </row>
    <row r="34" spans="2:7" ht="28.5" customHeight="1">
      <c r="B34" s="4" t="s">
        <v>11</v>
      </c>
      <c r="C34" s="3" t="s">
        <v>12</v>
      </c>
      <c r="D34" s="2" t="s">
        <v>140</v>
      </c>
      <c r="E34" s="2" t="s">
        <v>21</v>
      </c>
      <c r="F34" s="3" t="s">
        <v>69</v>
      </c>
      <c r="G34" s="3" t="s">
        <v>70</v>
      </c>
    </row>
    <row r="35" spans="2:7" s="54" customFormat="1" ht="18" customHeight="1">
      <c r="B35" s="135" t="s">
        <v>71</v>
      </c>
      <c r="C35" s="136"/>
      <c r="D35" s="136"/>
      <c r="E35" s="136"/>
      <c r="F35" s="136"/>
      <c r="G35" s="137"/>
    </row>
    <row r="36" spans="2:7" s="54" customFormat="1" ht="18" customHeight="1">
      <c r="B36" s="125" t="s">
        <v>172</v>
      </c>
      <c r="C36" s="126" t="s">
        <v>173</v>
      </c>
      <c r="D36" s="126" t="s">
        <v>176</v>
      </c>
      <c r="E36" s="138">
        <v>2</v>
      </c>
      <c r="F36" s="138">
        <v>400000</v>
      </c>
      <c r="G36" s="138">
        <v>1280000</v>
      </c>
    </row>
    <row r="37" spans="2:7" s="54" customFormat="1" ht="18" customHeight="1">
      <c r="B37" s="128" t="s">
        <v>28</v>
      </c>
      <c r="C37" s="129"/>
      <c r="D37" s="130"/>
      <c r="E37" s="138">
        <f>SUM(E36)</f>
        <v>2</v>
      </c>
      <c r="F37" s="138">
        <f>SUM(F36)</f>
        <v>400000</v>
      </c>
      <c r="G37" s="138">
        <f>SUM(G36)</f>
        <v>1280000</v>
      </c>
    </row>
    <row r="38" spans="2:7" ht="18" customHeight="1">
      <c r="B38" s="135" t="s">
        <v>37</v>
      </c>
      <c r="C38" s="136"/>
      <c r="D38" s="136"/>
      <c r="E38" s="136"/>
      <c r="F38" s="136"/>
      <c r="G38" s="137"/>
    </row>
    <row r="39" spans="2:7" s="54" customFormat="1" ht="18" customHeight="1">
      <c r="B39" s="125" t="s">
        <v>92</v>
      </c>
      <c r="C39" s="126" t="s">
        <v>193</v>
      </c>
      <c r="D39" s="126" t="s">
        <v>176</v>
      </c>
      <c r="E39" s="138">
        <v>1</v>
      </c>
      <c r="F39" s="138">
        <v>7400</v>
      </c>
      <c r="G39" s="138">
        <v>44770</v>
      </c>
    </row>
    <row r="40" spans="2:7" ht="18" customHeight="1">
      <c r="B40" s="125" t="s">
        <v>51</v>
      </c>
      <c r="C40" s="135"/>
      <c r="D40" s="137"/>
      <c r="E40" s="138">
        <f>SUM(E39)</f>
        <v>1</v>
      </c>
      <c r="F40" s="138">
        <f>SUM(F39)</f>
        <v>7400</v>
      </c>
      <c r="G40" s="138">
        <f>SUM(G39)</f>
        <v>44770</v>
      </c>
    </row>
    <row r="41" spans="2:7" ht="18" customHeight="1">
      <c r="B41" s="125" t="s">
        <v>60</v>
      </c>
      <c r="C41" s="135"/>
      <c r="D41" s="137"/>
      <c r="E41" s="127">
        <f>E37+E40</f>
        <v>3</v>
      </c>
      <c r="F41" s="127">
        <f>F37+F40</f>
        <v>407400</v>
      </c>
      <c r="G41" s="127">
        <f>G37+G40</f>
        <v>1324770</v>
      </c>
    </row>
  </sheetData>
  <mergeCells count="16">
    <mergeCell ref="B35:G35"/>
    <mergeCell ref="B37:D37"/>
    <mergeCell ref="B38:G38"/>
    <mergeCell ref="C40:D40"/>
    <mergeCell ref="C41:D41"/>
    <mergeCell ref="B2:F2"/>
    <mergeCell ref="B3:G3"/>
    <mergeCell ref="B31:D31"/>
    <mergeCell ref="B7:G7"/>
    <mergeCell ref="B17:D17"/>
    <mergeCell ref="B22:G22"/>
    <mergeCell ref="B27:D27"/>
    <mergeCell ref="B28:G28"/>
    <mergeCell ref="B30:D30"/>
    <mergeCell ref="B18:G18"/>
    <mergeCell ref="B21:D21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G33"/>
  <sheetViews>
    <sheetView workbookViewId="0">
      <selection activeCell="E33" sqref="E33"/>
    </sheetView>
  </sheetViews>
  <sheetFormatPr defaultColWidth="8.125" defaultRowHeight="14.25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>
      <c r="B1" s="85" t="s">
        <v>243</v>
      </c>
      <c r="C1" s="85"/>
      <c r="D1" s="85"/>
      <c r="E1" s="85"/>
      <c r="F1" s="85"/>
      <c r="G1" s="85"/>
    </row>
    <row r="2" spans="2:7" ht="44.25" customHeight="1">
      <c r="B2" s="30" t="s">
        <v>11</v>
      </c>
      <c r="C2" s="32" t="s">
        <v>12</v>
      </c>
      <c r="D2" s="32" t="s">
        <v>94</v>
      </c>
      <c r="E2" s="32" t="s">
        <v>95</v>
      </c>
      <c r="F2" s="32" t="s">
        <v>96</v>
      </c>
      <c r="G2" s="32" t="s">
        <v>97</v>
      </c>
    </row>
    <row r="3" spans="2:7" s="54" customFormat="1" ht="15.75" customHeight="1">
      <c r="B3" s="82" t="s">
        <v>224</v>
      </c>
      <c r="C3" s="83"/>
      <c r="D3" s="83"/>
      <c r="E3" s="83"/>
      <c r="F3" s="83"/>
      <c r="G3" s="84"/>
    </row>
    <row r="4" spans="2:7" s="54" customFormat="1" ht="15.75" customHeight="1">
      <c r="B4" s="45" t="s">
        <v>85</v>
      </c>
      <c r="C4" s="45" t="s">
        <v>210</v>
      </c>
      <c r="D4" s="29">
        <v>0.94</v>
      </c>
      <c r="E4" s="55" t="s">
        <v>101</v>
      </c>
      <c r="F4" s="29">
        <v>0.93</v>
      </c>
      <c r="G4" s="29">
        <v>0.95</v>
      </c>
    </row>
    <row r="5" spans="2:7" ht="15" customHeight="1">
      <c r="B5" s="82" t="s">
        <v>72</v>
      </c>
      <c r="C5" s="83"/>
      <c r="D5" s="83"/>
      <c r="E5" s="83"/>
      <c r="F5" s="83"/>
      <c r="G5" s="84"/>
    </row>
    <row r="6" spans="2:7" ht="15" customHeight="1">
      <c r="B6" s="45" t="s">
        <v>31</v>
      </c>
      <c r="C6" s="45" t="s">
        <v>137</v>
      </c>
      <c r="D6" s="29">
        <v>1.62</v>
      </c>
      <c r="E6" s="31" t="s">
        <v>99</v>
      </c>
      <c r="F6" s="29" t="s">
        <v>81</v>
      </c>
      <c r="G6" s="29" t="s">
        <v>81</v>
      </c>
    </row>
    <row r="7" spans="2:7" ht="15" customHeight="1">
      <c r="B7" s="45" t="s">
        <v>144</v>
      </c>
      <c r="C7" s="45" t="s">
        <v>145</v>
      </c>
      <c r="D7" s="29">
        <v>0.81</v>
      </c>
      <c r="E7" s="31" t="s">
        <v>101</v>
      </c>
      <c r="F7" s="29" t="s">
        <v>81</v>
      </c>
      <c r="G7" s="29" t="s">
        <v>81</v>
      </c>
    </row>
    <row r="8" spans="2:7" ht="15" customHeight="1">
      <c r="B8" s="45" t="s">
        <v>108</v>
      </c>
      <c r="C8" s="45" t="s">
        <v>146</v>
      </c>
      <c r="D8" s="29">
        <v>1</v>
      </c>
      <c r="E8" s="31" t="s">
        <v>101</v>
      </c>
      <c r="F8" s="29" t="s">
        <v>81</v>
      </c>
      <c r="G8" s="29">
        <v>1</v>
      </c>
    </row>
    <row r="9" spans="2:7" ht="15" customHeight="1">
      <c r="B9" s="45" t="s">
        <v>169</v>
      </c>
      <c r="C9" s="45" t="s">
        <v>168</v>
      </c>
      <c r="D9" s="29">
        <v>0.9</v>
      </c>
      <c r="E9" s="31" t="s">
        <v>101</v>
      </c>
      <c r="F9" s="29" t="s">
        <v>81</v>
      </c>
      <c r="G9" s="29">
        <v>0.9</v>
      </c>
    </row>
    <row r="10" spans="2:7" ht="15" customHeight="1">
      <c r="B10" s="45" t="s">
        <v>221</v>
      </c>
      <c r="C10" s="45" t="s">
        <v>208</v>
      </c>
      <c r="D10" s="29">
        <v>0.86</v>
      </c>
      <c r="E10" s="31" t="s">
        <v>101</v>
      </c>
      <c r="F10" s="29" t="s">
        <v>81</v>
      </c>
      <c r="G10" s="29" t="s">
        <v>81</v>
      </c>
    </row>
    <row r="11" spans="2:7" ht="15" customHeight="1">
      <c r="B11" s="45" t="s">
        <v>106</v>
      </c>
      <c r="C11" s="45" t="s">
        <v>201</v>
      </c>
      <c r="D11" s="29">
        <v>0.66</v>
      </c>
      <c r="E11" s="31" t="s">
        <v>101</v>
      </c>
      <c r="F11" s="29" t="s">
        <v>81</v>
      </c>
      <c r="G11" s="29" t="s">
        <v>81</v>
      </c>
    </row>
    <row r="12" spans="2:7" ht="15" customHeight="1">
      <c r="B12" s="45" t="s">
        <v>32</v>
      </c>
      <c r="C12" s="45" t="s">
        <v>157</v>
      </c>
      <c r="D12" s="29">
        <v>1.27</v>
      </c>
      <c r="E12" s="31" t="s">
        <v>101</v>
      </c>
      <c r="F12" s="29">
        <v>1.27</v>
      </c>
      <c r="G12" s="29">
        <v>1.37</v>
      </c>
    </row>
    <row r="13" spans="2:7" ht="15" customHeight="1">
      <c r="B13" s="45" t="s">
        <v>107</v>
      </c>
      <c r="C13" s="45" t="s">
        <v>190</v>
      </c>
      <c r="D13" s="29">
        <v>1.5</v>
      </c>
      <c r="E13" s="31" t="s">
        <v>101</v>
      </c>
      <c r="F13" s="29" t="s">
        <v>81</v>
      </c>
      <c r="G13" s="29">
        <v>1.35</v>
      </c>
    </row>
    <row r="14" spans="2:7" ht="15" customHeight="1">
      <c r="B14" s="45" t="s">
        <v>105</v>
      </c>
      <c r="C14" s="45" t="s">
        <v>202</v>
      </c>
      <c r="D14" s="29">
        <v>0.51</v>
      </c>
      <c r="E14" s="31" t="s">
        <v>101</v>
      </c>
      <c r="F14" s="29">
        <v>0.46</v>
      </c>
      <c r="G14" s="29">
        <v>0.51</v>
      </c>
    </row>
    <row r="15" spans="2:7" ht="15" customHeight="1">
      <c r="B15" s="82" t="s">
        <v>33</v>
      </c>
      <c r="C15" s="83"/>
      <c r="D15" s="83"/>
      <c r="E15" s="83"/>
      <c r="F15" s="83"/>
      <c r="G15" s="84"/>
    </row>
    <row r="16" spans="2:7" ht="15" customHeight="1">
      <c r="B16" s="45" t="s">
        <v>109</v>
      </c>
      <c r="C16" s="45" t="s">
        <v>110</v>
      </c>
      <c r="D16" s="29">
        <v>8</v>
      </c>
      <c r="E16" s="45" t="s">
        <v>99</v>
      </c>
      <c r="F16" s="31" t="s">
        <v>81</v>
      </c>
      <c r="G16" s="31" t="s">
        <v>81</v>
      </c>
    </row>
    <row r="17" spans="2:7" ht="15" customHeight="1">
      <c r="B17" s="45" t="s">
        <v>111</v>
      </c>
      <c r="C17" s="45" t="s">
        <v>138</v>
      </c>
      <c r="D17" s="29">
        <v>1.65</v>
      </c>
      <c r="E17" s="31" t="s">
        <v>99</v>
      </c>
      <c r="F17" s="29" t="s">
        <v>81</v>
      </c>
      <c r="G17" s="29" t="s">
        <v>81</v>
      </c>
    </row>
    <row r="18" spans="2:7" s="54" customFormat="1" ht="15" customHeight="1">
      <c r="B18" s="45" t="s">
        <v>86</v>
      </c>
      <c r="C18" s="45" t="s">
        <v>163</v>
      </c>
      <c r="D18" s="29">
        <v>25</v>
      </c>
      <c r="E18" s="55" t="s">
        <v>101</v>
      </c>
      <c r="F18" s="29">
        <v>25.05</v>
      </c>
      <c r="G18" s="29">
        <v>26.8</v>
      </c>
    </row>
    <row r="19" spans="2:7" s="54" customFormat="1" ht="15" customHeight="1">
      <c r="B19" s="45" t="s">
        <v>114</v>
      </c>
      <c r="C19" s="45" t="s">
        <v>179</v>
      </c>
      <c r="D19" s="29">
        <v>2.7</v>
      </c>
      <c r="E19" s="55" t="s">
        <v>101</v>
      </c>
      <c r="F19" s="29">
        <v>2.6</v>
      </c>
      <c r="G19" s="29">
        <v>2.69</v>
      </c>
    </row>
    <row r="20" spans="2:7" ht="15" customHeight="1">
      <c r="B20" s="45" t="s">
        <v>112</v>
      </c>
      <c r="C20" s="45" t="s">
        <v>158</v>
      </c>
      <c r="D20" s="29">
        <v>3.25</v>
      </c>
      <c r="E20" s="31" t="s">
        <v>101</v>
      </c>
      <c r="F20" s="29" t="s">
        <v>81</v>
      </c>
      <c r="G20" s="29">
        <v>3.2</v>
      </c>
    </row>
    <row r="21" spans="2:7" ht="15" customHeight="1">
      <c r="B21" s="82" t="s">
        <v>37</v>
      </c>
      <c r="C21" s="83"/>
      <c r="D21" s="83"/>
      <c r="E21" s="83"/>
      <c r="F21" s="83"/>
      <c r="G21" s="84"/>
    </row>
    <row r="22" spans="2:7" ht="15" customHeight="1">
      <c r="B22" s="45" t="s">
        <v>116</v>
      </c>
      <c r="C22" s="45" t="s">
        <v>117</v>
      </c>
      <c r="D22" s="29">
        <v>0.77</v>
      </c>
      <c r="E22" s="31" t="s">
        <v>99</v>
      </c>
      <c r="F22" s="29" t="s">
        <v>81</v>
      </c>
      <c r="G22" s="29" t="s">
        <v>81</v>
      </c>
    </row>
    <row r="23" spans="2:7" ht="15" customHeight="1">
      <c r="B23" s="45" t="s">
        <v>38</v>
      </c>
      <c r="C23" s="45" t="s">
        <v>39</v>
      </c>
      <c r="D23" s="29">
        <v>0.9</v>
      </c>
      <c r="E23" s="31" t="s">
        <v>99</v>
      </c>
      <c r="F23" s="29" t="s">
        <v>81</v>
      </c>
      <c r="G23" s="29" t="s">
        <v>81</v>
      </c>
    </row>
    <row r="24" spans="2:7" ht="15" customHeight="1">
      <c r="B24" s="45" t="s">
        <v>44</v>
      </c>
      <c r="C24" s="45" t="s">
        <v>45</v>
      </c>
      <c r="D24" s="29">
        <v>1.1499999999999999</v>
      </c>
      <c r="E24" s="31" t="s">
        <v>99</v>
      </c>
      <c r="F24" s="29" t="s">
        <v>81</v>
      </c>
      <c r="G24" s="29" t="s">
        <v>81</v>
      </c>
    </row>
    <row r="25" spans="2:7" ht="15" customHeight="1">
      <c r="B25" s="45" t="s">
        <v>115</v>
      </c>
      <c r="C25" s="45" t="s">
        <v>165</v>
      </c>
      <c r="D25" s="29">
        <v>2.4900000000000002</v>
      </c>
      <c r="E25" s="31" t="s">
        <v>99</v>
      </c>
      <c r="F25" s="29" t="s">
        <v>81</v>
      </c>
      <c r="G25" s="29" t="s">
        <v>81</v>
      </c>
    </row>
    <row r="26" spans="2:7" ht="15" customHeight="1">
      <c r="B26" s="45" t="s">
        <v>88</v>
      </c>
      <c r="C26" s="45" t="s">
        <v>187</v>
      </c>
      <c r="D26" s="29">
        <v>1.7</v>
      </c>
      <c r="E26" s="31" t="s">
        <v>99</v>
      </c>
      <c r="F26" s="29" t="s">
        <v>81</v>
      </c>
      <c r="G26" s="29" t="s">
        <v>81</v>
      </c>
    </row>
    <row r="27" spans="2:7" ht="15" customHeight="1">
      <c r="B27" s="45" t="s">
        <v>118</v>
      </c>
      <c r="C27" s="45" t="s">
        <v>218</v>
      </c>
      <c r="D27" s="29">
        <v>4.82</v>
      </c>
      <c r="E27" s="31" t="s">
        <v>101</v>
      </c>
      <c r="F27" s="29">
        <v>4.8</v>
      </c>
      <c r="G27" s="29">
        <v>5.0999999999999996</v>
      </c>
    </row>
    <row r="28" spans="2:7" ht="15" customHeight="1">
      <c r="B28" s="45" t="s">
        <v>48</v>
      </c>
      <c r="C28" s="45" t="s">
        <v>182</v>
      </c>
      <c r="D28" s="29">
        <v>2.76</v>
      </c>
      <c r="E28" s="31" t="s">
        <v>101</v>
      </c>
      <c r="F28" s="29">
        <v>2.75</v>
      </c>
      <c r="G28" s="29">
        <v>3</v>
      </c>
    </row>
    <row r="29" spans="2:7" ht="15" customHeight="1">
      <c r="B29" s="45" t="s">
        <v>121</v>
      </c>
      <c r="C29" s="45" t="s">
        <v>164</v>
      </c>
      <c r="D29" s="29">
        <v>2.27</v>
      </c>
      <c r="E29" s="31" t="s">
        <v>101</v>
      </c>
      <c r="F29" s="29">
        <v>2.0499999999999998</v>
      </c>
      <c r="G29" s="29">
        <v>2.4</v>
      </c>
    </row>
    <row r="30" spans="2:7" ht="15" customHeight="1">
      <c r="B30" s="82" t="s">
        <v>149</v>
      </c>
      <c r="C30" s="83"/>
      <c r="D30" s="83"/>
      <c r="E30" s="83"/>
      <c r="F30" s="83"/>
      <c r="G30" s="84"/>
    </row>
    <row r="31" spans="2:7" ht="15" customHeight="1">
      <c r="B31" s="45" t="s">
        <v>53</v>
      </c>
      <c r="C31" s="45" t="s">
        <v>54</v>
      </c>
      <c r="D31" s="29">
        <v>17.39</v>
      </c>
      <c r="E31" s="31" t="s">
        <v>99</v>
      </c>
      <c r="F31" s="29" t="s">
        <v>81</v>
      </c>
      <c r="G31" s="29" t="s">
        <v>81</v>
      </c>
    </row>
    <row r="32" spans="2:7" ht="15" customHeight="1">
      <c r="B32" s="45" t="s">
        <v>122</v>
      </c>
      <c r="C32" s="45" t="s">
        <v>170</v>
      </c>
      <c r="D32" s="29">
        <v>34.24</v>
      </c>
      <c r="E32" s="31" t="s">
        <v>99</v>
      </c>
      <c r="F32" s="29" t="s">
        <v>81</v>
      </c>
      <c r="G32" s="29" t="s">
        <v>81</v>
      </c>
    </row>
    <row r="33" spans="2:7" ht="15" customHeight="1">
      <c r="B33" s="45" t="s">
        <v>124</v>
      </c>
      <c r="C33" s="45" t="s">
        <v>188</v>
      </c>
      <c r="D33" s="29">
        <v>28.5</v>
      </c>
      <c r="E33" s="31" t="s">
        <v>101</v>
      </c>
      <c r="F33" s="29">
        <v>29.05</v>
      </c>
      <c r="G33" s="29">
        <v>30.5</v>
      </c>
    </row>
  </sheetData>
  <mergeCells count="6">
    <mergeCell ref="B30:G30"/>
    <mergeCell ref="B1:G1"/>
    <mergeCell ref="B5:G5"/>
    <mergeCell ref="B15:G15"/>
    <mergeCell ref="B21:G21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I27"/>
  <sheetViews>
    <sheetView workbookViewId="0">
      <selection activeCell="J18" sqref="J18"/>
    </sheetView>
  </sheetViews>
  <sheetFormatPr defaultColWidth="18.625" defaultRowHeight="14.25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>
      <c r="B1" s="111" t="s">
        <v>244</v>
      </c>
      <c r="C1" s="112"/>
      <c r="D1" s="112"/>
      <c r="E1" s="112"/>
      <c r="F1" s="112"/>
      <c r="G1" s="112"/>
      <c r="H1" s="113"/>
    </row>
    <row r="2" spans="2:9" ht="33.75" customHeight="1">
      <c r="B2" s="28" t="s">
        <v>63</v>
      </c>
      <c r="C2" s="28" t="s">
        <v>73</v>
      </c>
      <c r="D2" s="28" t="s">
        <v>74</v>
      </c>
      <c r="E2" s="28" t="s">
        <v>75</v>
      </c>
      <c r="F2" s="28" t="s">
        <v>76</v>
      </c>
      <c r="G2" s="28" t="s">
        <v>77</v>
      </c>
      <c r="H2" s="28" t="s">
        <v>78</v>
      </c>
      <c r="I2" s="28" t="s">
        <v>79</v>
      </c>
    </row>
    <row r="3" spans="2:9" ht="17.100000000000001" customHeight="1">
      <c r="B3" s="114" t="s">
        <v>215</v>
      </c>
      <c r="C3" s="115">
        <v>1.27</v>
      </c>
      <c r="D3" s="116">
        <v>40217</v>
      </c>
      <c r="E3" s="27" t="s">
        <v>216</v>
      </c>
      <c r="F3" s="89" t="s">
        <v>80</v>
      </c>
      <c r="G3" s="104" t="s">
        <v>147</v>
      </c>
      <c r="H3" s="104" t="s">
        <v>81</v>
      </c>
      <c r="I3" s="104" t="s">
        <v>81</v>
      </c>
    </row>
    <row r="4" spans="2:9" ht="17.100000000000001" customHeight="1">
      <c r="B4" s="114"/>
      <c r="C4" s="115"/>
      <c r="D4" s="104"/>
      <c r="E4" s="26" t="s">
        <v>217</v>
      </c>
      <c r="F4" s="91"/>
      <c r="G4" s="104"/>
      <c r="H4" s="104"/>
      <c r="I4" s="104"/>
    </row>
    <row r="5" spans="2:9" ht="17.100000000000001" customHeight="1">
      <c r="B5" s="89" t="s">
        <v>130</v>
      </c>
      <c r="C5" s="92">
        <v>1.35</v>
      </c>
      <c r="D5" s="95">
        <v>40678</v>
      </c>
      <c r="E5" s="95">
        <v>40685</v>
      </c>
      <c r="F5" s="25" t="s">
        <v>220</v>
      </c>
      <c r="G5" s="102" t="s">
        <v>147</v>
      </c>
      <c r="H5" s="109">
        <v>0.28100000000000003</v>
      </c>
      <c r="I5" s="106" t="s">
        <v>136</v>
      </c>
    </row>
    <row r="6" spans="2:9" ht="17.100000000000001" customHeight="1">
      <c r="B6" s="90"/>
      <c r="C6" s="93"/>
      <c r="D6" s="96"/>
      <c r="E6" s="96"/>
      <c r="F6" s="24" t="s">
        <v>80</v>
      </c>
      <c r="G6" s="105"/>
      <c r="H6" s="110"/>
      <c r="I6" s="107"/>
    </row>
    <row r="7" spans="2:9" ht="17.100000000000001" customHeight="1">
      <c r="B7" s="91"/>
      <c r="C7" s="94"/>
      <c r="D7" s="97"/>
      <c r="E7" s="97"/>
      <c r="F7" s="23" t="s">
        <v>142</v>
      </c>
      <c r="G7" s="22" t="s">
        <v>148</v>
      </c>
      <c r="H7" s="21">
        <v>0.219</v>
      </c>
      <c r="I7" s="108"/>
    </row>
    <row r="8" spans="2:9" ht="17.100000000000001" customHeight="1">
      <c r="B8" s="20" t="s">
        <v>98</v>
      </c>
      <c r="C8" s="19">
        <v>1.05</v>
      </c>
      <c r="D8" s="18">
        <v>40681</v>
      </c>
      <c r="E8" s="18">
        <v>40688</v>
      </c>
      <c r="F8" s="17" t="s">
        <v>80</v>
      </c>
      <c r="G8" s="16" t="s">
        <v>148</v>
      </c>
      <c r="H8" s="15">
        <v>0.19600000000000001</v>
      </c>
      <c r="I8" s="15" t="s">
        <v>136</v>
      </c>
    </row>
    <row r="9" spans="2:9" ht="17.100000000000001" customHeight="1">
      <c r="B9" s="20" t="s">
        <v>27</v>
      </c>
      <c r="C9" s="19">
        <v>0.85</v>
      </c>
      <c r="D9" s="18">
        <v>40682</v>
      </c>
      <c r="E9" s="18">
        <v>40689</v>
      </c>
      <c r="F9" s="17" t="s">
        <v>80</v>
      </c>
      <c r="G9" s="20" t="s">
        <v>147</v>
      </c>
      <c r="H9" s="15" t="s">
        <v>136</v>
      </c>
      <c r="I9" s="15" t="s">
        <v>136</v>
      </c>
    </row>
    <row r="10" spans="2:9" ht="17.100000000000001" customHeight="1">
      <c r="B10" s="20" t="s">
        <v>26</v>
      </c>
      <c r="C10" s="19">
        <v>0.99</v>
      </c>
      <c r="D10" s="18">
        <v>40709</v>
      </c>
      <c r="E10" s="18">
        <v>40716</v>
      </c>
      <c r="F10" s="24" t="s">
        <v>80</v>
      </c>
      <c r="G10" s="16" t="s">
        <v>148</v>
      </c>
      <c r="H10" s="14" t="s">
        <v>136</v>
      </c>
      <c r="I10" s="14" t="s">
        <v>136</v>
      </c>
    </row>
    <row r="11" spans="2:9" ht="17.100000000000001" customHeight="1">
      <c r="B11" s="89" t="s">
        <v>166</v>
      </c>
      <c r="C11" s="92">
        <v>0.81</v>
      </c>
      <c r="D11" s="95">
        <v>40812</v>
      </c>
      <c r="E11" s="95">
        <v>40805</v>
      </c>
      <c r="F11" s="25" t="s">
        <v>220</v>
      </c>
      <c r="G11" s="86" t="s">
        <v>136</v>
      </c>
      <c r="H11" s="86" t="s">
        <v>136</v>
      </c>
      <c r="I11" s="86" t="s">
        <v>136</v>
      </c>
    </row>
    <row r="12" spans="2:9" ht="17.100000000000001" customHeight="1">
      <c r="B12" s="90"/>
      <c r="C12" s="93"/>
      <c r="D12" s="96"/>
      <c r="E12" s="96"/>
      <c r="F12" s="24" t="s">
        <v>80</v>
      </c>
      <c r="G12" s="87"/>
      <c r="H12" s="87"/>
      <c r="I12" s="87"/>
    </row>
    <row r="13" spans="2:9" ht="17.100000000000001" customHeight="1">
      <c r="B13" s="91"/>
      <c r="C13" s="94"/>
      <c r="D13" s="97"/>
      <c r="E13" s="97"/>
      <c r="F13" s="23" t="s">
        <v>142</v>
      </c>
      <c r="G13" s="88"/>
      <c r="H13" s="88"/>
      <c r="I13" s="88"/>
    </row>
    <row r="14" spans="2:9" s="47" customFormat="1" ht="12" customHeight="1">
      <c r="B14" s="89" t="s">
        <v>103</v>
      </c>
      <c r="C14" s="92">
        <v>1.29</v>
      </c>
      <c r="D14" s="95">
        <v>40960</v>
      </c>
      <c r="E14" s="95">
        <v>40967</v>
      </c>
      <c r="F14" s="48" t="s">
        <v>220</v>
      </c>
      <c r="G14" s="50"/>
      <c r="H14" s="86" t="s">
        <v>136</v>
      </c>
      <c r="I14" s="86" t="s">
        <v>136</v>
      </c>
    </row>
    <row r="15" spans="2:9" s="47" customFormat="1" ht="13.5" customHeight="1">
      <c r="B15" s="90"/>
      <c r="C15" s="93"/>
      <c r="D15" s="96"/>
      <c r="E15" s="96"/>
      <c r="F15" s="51" t="s">
        <v>142</v>
      </c>
      <c r="G15" s="50" t="s">
        <v>147</v>
      </c>
      <c r="H15" s="87"/>
      <c r="I15" s="87"/>
    </row>
    <row r="16" spans="2:9" s="47" customFormat="1" ht="15" customHeight="1">
      <c r="B16" s="91"/>
      <c r="C16" s="94"/>
      <c r="D16" s="97"/>
      <c r="E16" s="97"/>
      <c r="F16" s="49" t="s">
        <v>245</v>
      </c>
      <c r="G16" s="50" t="s">
        <v>148</v>
      </c>
      <c r="H16" s="88"/>
      <c r="I16" s="88"/>
    </row>
    <row r="17" spans="2:9" ht="17.100000000000001" customHeight="1">
      <c r="B17" s="89" t="s">
        <v>104</v>
      </c>
      <c r="C17" s="92">
        <v>2.2000000000000002</v>
      </c>
      <c r="D17" s="95">
        <v>40861</v>
      </c>
      <c r="E17" s="95">
        <v>40868</v>
      </c>
      <c r="F17" s="25" t="s">
        <v>220</v>
      </c>
      <c r="G17" s="102" t="s">
        <v>81</v>
      </c>
      <c r="H17" s="102" t="s">
        <v>81</v>
      </c>
      <c r="I17" s="102" t="s">
        <v>81</v>
      </c>
    </row>
    <row r="18" spans="2:9" ht="17.100000000000001" customHeight="1">
      <c r="B18" s="90"/>
      <c r="C18" s="93"/>
      <c r="D18" s="96"/>
      <c r="E18" s="96"/>
      <c r="F18" s="24" t="s">
        <v>142</v>
      </c>
      <c r="G18" s="105"/>
      <c r="H18" s="105"/>
      <c r="I18" s="105"/>
    </row>
    <row r="19" spans="2:9" ht="17.100000000000001" customHeight="1">
      <c r="B19" s="91"/>
      <c r="C19" s="94"/>
      <c r="D19" s="97"/>
      <c r="E19" s="97"/>
      <c r="F19" s="23" t="s">
        <v>80</v>
      </c>
      <c r="G19" s="103"/>
      <c r="H19" s="103"/>
      <c r="I19" s="103"/>
    </row>
    <row r="20" spans="2:9" ht="17.100000000000001" customHeight="1">
      <c r="B20" s="89" t="s">
        <v>90</v>
      </c>
      <c r="C20" s="92">
        <v>3.61</v>
      </c>
      <c r="D20" s="95">
        <v>40794</v>
      </c>
      <c r="E20" s="95">
        <v>40801</v>
      </c>
      <c r="F20" s="25" t="s">
        <v>220</v>
      </c>
      <c r="G20" s="102" t="s">
        <v>147</v>
      </c>
      <c r="H20" s="86" t="s">
        <v>136</v>
      </c>
      <c r="I20" s="86" t="s">
        <v>136</v>
      </c>
    </row>
    <row r="21" spans="2:9" ht="17.100000000000001" customHeight="1">
      <c r="B21" s="90"/>
      <c r="C21" s="93"/>
      <c r="D21" s="96"/>
      <c r="E21" s="96"/>
      <c r="F21" s="24" t="s">
        <v>80</v>
      </c>
      <c r="G21" s="105"/>
      <c r="H21" s="87"/>
      <c r="I21" s="87"/>
    </row>
    <row r="22" spans="2:9" ht="17.100000000000001" customHeight="1">
      <c r="B22" s="91"/>
      <c r="C22" s="94"/>
      <c r="D22" s="97"/>
      <c r="E22" s="97"/>
      <c r="F22" s="23" t="s">
        <v>142</v>
      </c>
      <c r="G22" s="103"/>
      <c r="H22" s="88"/>
      <c r="I22" s="88"/>
    </row>
    <row r="23" spans="2:9" ht="17.100000000000001" customHeight="1">
      <c r="B23" s="89" t="s">
        <v>46</v>
      </c>
      <c r="C23" s="92">
        <v>3.93</v>
      </c>
      <c r="D23" s="95">
        <v>40822</v>
      </c>
      <c r="E23" s="95">
        <v>40829</v>
      </c>
      <c r="F23" s="25" t="s">
        <v>220</v>
      </c>
      <c r="G23" s="104" t="s">
        <v>147</v>
      </c>
      <c r="H23" s="86">
        <v>1</v>
      </c>
      <c r="I23" s="104" t="s">
        <v>81</v>
      </c>
    </row>
    <row r="24" spans="2:9" ht="17.100000000000001" customHeight="1">
      <c r="B24" s="91"/>
      <c r="C24" s="94"/>
      <c r="D24" s="97"/>
      <c r="E24" s="97"/>
      <c r="F24" s="24" t="s">
        <v>80</v>
      </c>
      <c r="G24" s="104"/>
      <c r="H24" s="103"/>
      <c r="I24" s="104"/>
    </row>
    <row r="25" spans="2:9" ht="17.100000000000001" customHeight="1">
      <c r="B25" s="100" t="s">
        <v>42</v>
      </c>
      <c r="C25" s="92">
        <v>0.57999999999999996</v>
      </c>
      <c r="D25" s="95">
        <v>40912</v>
      </c>
      <c r="E25" s="95">
        <v>40875</v>
      </c>
      <c r="F25" s="25" t="s">
        <v>220</v>
      </c>
      <c r="G25" s="102" t="s">
        <v>147</v>
      </c>
      <c r="H25" s="86">
        <v>0.15</v>
      </c>
      <c r="I25" s="98" t="s">
        <v>234</v>
      </c>
    </row>
    <row r="26" spans="2:9" ht="17.100000000000001" customHeight="1">
      <c r="B26" s="101"/>
      <c r="C26" s="94"/>
      <c r="D26" s="97"/>
      <c r="E26" s="97"/>
      <c r="F26" s="23" t="s">
        <v>80</v>
      </c>
      <c r="G26" s="103"/>
      <c r="H26" s="88"/>
      <c r="I26" s="99"/>
    </row>
    <row r="27" spans="2:9" ht="17.100000000000001" customHeight="1">
      <c r="B27" s="13" t="s">
        <v>56</v>
      </c>
      <c r="C27" s="12">
        <v>20.74</v>
      </c>
      <c r="D27" s="11">
        <v>40846</v>
      </c>
      <c r="E27" s="11">
        <v>40853</v>
      </c>
      <c r="F27" s="17" t="s">
        <v>80</v>
      </c>
      <c r="G27" s="10" t="s">
        <v>147</v>
      </c>
      <c r="H27" s="9">
        <v>1</v>
      </c>
      <c r="I27" s="8" t="s">
        <v>81</v>
      </c>
    </row>
  </sheetData>
  <mergeCells count="56">
    <mergeCell ref="H17:H19"/>
    <mergeCell ref="I17:I19"/>
    <mergeCell ref="H3:H4"/>
    <mergeCell ref="I3:I4"/>
    <mergeCell ref="B3:B4"/>
    <mergeCell ref="C3:C4"/>
    <mergeCell ref="D3:D4"/>
    <mergeCell ref="F3:F4"/>
    <mergeCell ref="G3:G4"/>
    <mergeCell ref="B17:B19"/>
    <mergeCell ref="C17:C19"/>
    <mergeCell ref="D17:D19"/>
    <mergeCell ref="E17:E19"/>
    <mergeCell ref="G17:G19"/>
    <mergeCell ref="I11:I13"/>
    <mergeCell ref="H11:H13"/>
    <mergeCell ref="B1:H1"/>
    <mergeCell ref="B11:B13"/>
    <mergeCell ref="E11:E13"/>
    <mergeCell ref="D11:D13"/>
    <mergeCell ref="C11:C13"/>
    <mergeCell ref="G11:G13"/>
    <mergeCell ref="I5:I7"/>
    <mergeCell ref="B5:B7"/>
    <mergeCell ref="H5:H6"/>
    <mergeCell ref="G5:G6"/>
    <mergeCell ref="D5:D7"/>
    <mergeCell ref="C5:C7"/>
    <mergeCell ref="E5:E7"/>
    <mergeCell ref="B23:B24"/>
    <mergeCell ref="I20:I22"/>
    <mergeCell ref="G23:G24"/>
    <mergeCell ref="H23:H24"/>
    <mergeCell ref="I23:I24"/>
    <mergeCell ref="E23:E24"/>
    <mergeCell ref="D23:D24"/>
    <mergeCell ref="C23:C24"/>
    <mergeCell ref="H20:H22"/>
    <mergeCell ref="B20:B22"/>
    <mergeCell ref="C20:C22"/>
    <mergeCell ref="D20:D22"/>
    <mergeCell ref="E20:E22"/>
    <mergeCell ref="G20:G22"/>
    <mergeCell ref="H25:H26"/>
    <mergeCell ref="I25:I26"/>
    <mergeCell ref="B25:B26"/>
    <mergeCell ref="C25:C26"/>
    <mergeCell ref="D25:D26"/>
    <mergeCell ref="E25:E26"/>
    <mergeCell ref="G25:G26"/>
    <mergeCell ref="I14:I16"/>
    <mergeCell ref="H14:H16"/>
    <mergeCell ref="B14:B16"/>
    <mergeCell ref="C14:C16"/>
    <mergeCell ref="D14:D16"/>
    <mergeCell ref="E14:E16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"/>
  <sheetViews>
    <sheetView zoomScale="110" zoomScaleNormal="110" workbookViewId="0">
      <selection activeCell="M41" sqref="M41"/>
    </sheetView>
  </sheetViews>
  <sheetFormatPr defaultRowHeight="14.25"/>
  <sheetData>
    <row r="1" spans="1:11" ht="14.25" customHeight="1">
      <c r="A1" s="117" t="s">
        <v>246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4.2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</row>
  </sheetData>
  <mergeCells count="1">
    <mergeCell ref="A1:K2"/>
  </mergeCells>
  <pageMargins left="0" right="0" top="0" bottom="0" header="0" footer="0"/>
  <pageSetup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2012-02-21T10:08:07Z</cp:lastPrinted>
  <dcterms:created xsi:type="dcterms:W3CDTF">2010-10-06T05:28:12Z</dcterms:created>
  <dcterms:modified xsi:type="dcterms:W3CDTF">2012-02-21T10:25:37Z</dcterms:modified>
</cp:coreProperties>
</file>